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04"/>
  <workbookPr/>
  <xr:revisionPtr revIDLastSave="0" documentId="11_08C9F0577A36ED3E120DD3AE9CD77003E7350D82" xr6:coauthVersionLast="47" xr6:coauthVersionMax="47" xr10:uidLastSave="{00000000-0000-0000-0000-000000000000}"/>
  <bookViews>
    <workbookView xWindow="-120" yWindow="-120" windowWidth="20730" windowHeight="11760" tabRatio="742" firstSheet="7" activeTab="7" xr2:uid="{00000000-000D-0000-FFFF-FFFF00000000}"/>
  </bookViews>
  <sheets>
    <sheet name="Entries" sheetId="1" r:id="rId1"/>
    <sheet name="Running Order 1" sheetId="26" r:id="rId2"/>
    <sheet name="Running Order 2" sheetId="27" r:id="rId3"/>
    <sheet name="Payout" sheetId="7" r:id="rId4"/>
    <sheet name="Horseback" sheetId="32" r:id="rId5"/>
    <sheet name="Open 1 ScoreSheet" sheetId="8" r:id="rId6"/>
    <sheet name="Open 2 ScoreSheet" sheetId="18" r:id="rId7"/>
    <sheet name="Open" sheetId="2" r:id="rId8"/>
    <sheet name="Nursery 1 ScoreSheet" sheetId="17" r:id="rId9"/>
    <sheet name="Nursery 2 ScoreSheet" sheetId="19" r:id="rId10"/>
    <sheet name="Nursery" sheetId="13" r:id="rId11"/>
    <sheet name="Novice Horseback" sheetId="22" r:id="rId12"/>
    <sheet name="ProNovice 2 ScoreSheet" sheetId="23" r:id="rId13"/>
    <sheet name="ProNovice" sheetId="15" r:id="rId14"/>
    <sheet name="Intermediate 1 ScoreSheet" sheetId="20" r:id="rId15"/>
    <sheet name="Intermediate 2 ScoreSheet" sheetId="21" r:id="rId16"/>
    <sheet name="Intermediate" sheetId="14" r:id="rId17"/>
    <sheet name="Novice 1 ScoreSheet" sheetId="24" r:id="rId18"/>
    <sheet name="Novice 2 ScoreSheet" sheetId="25" r:id="rId19"/>
    <sheet name="Novice" sheetId="16" r:id="rId20"/>
    <sheet name=" Day 1 Results" sheetId="29" r:id="rId21"/>
    <sheet name="Day 1 Results for Allen" sheetId="28" r:id="rId22"/>
    <sheet name=" Day 2 Results " sheetId="31" r:id="rId23"/>
    <sheet name=" Day 2 Results for Allen" sheetId="30" r:id="rId24"/>
    <sheet name="budget" sheetId="33" r:id="rId25"/>
    <sheet name="sonnny budget" sheetId="34" r:id="rId26"/>
    <sheet name="Sheet2" sheetId="35" r:id="rId27"/>
    <sheet name="Novice 2" sheetId="36" r:id="rId28"/>
  </sheets>
  <definedNames>
    <definedName name="_xlnm.Print_Area" localSheetId="20">' Day 1 Results'!$A$1:$O$46</definedName>
    <definedName name="_xlnm.Print_Area" localSheetId="23">' Day 2 Results for Allen'!$A$1:$P$46</definedName>
    <definedName name="_xlnm.Print_Area" localSheetId="21">'Day 1 Results for Allen'!$A$1:$Q$46</definedName>
    <definedName name="_xlnm.Print_Area" localSheetId="0">Entries!$A$1:$P$36</definedName>
    <definedName name="_xlnm.Print_Area" localSheetId="4">Horseback!$A$1:$L$18</definedName>
    <definedName name="_xlnm.Print_Area" localSheetId="15">'Intermediate 2 ScoreSheet'!$A$1:$L$9</definedName>
    <definedName name="_xlnm.Print_Area" localSheetId="11">'Novice Horseback'!$A$1:$L$25</definedName>
    <definedName name="_xlnm.Print_Area" localSheetId="10">Nursery!$A$1:$K$15</definedName>
    <definedName name="_xlnm.Print_Area" localSheetId="7">Open!$A$1:$M$26</definedName>
    <definedName name="_xlnm.Print_Area" localSheetId="5">'Open 1 ScoreSheet'!$A$1:$L$27</definedName>
    <definedName name="_xlnm.Print_Area" localSheetId="13">ProNovice!$A$1:$O$24</definedName>
    <definedName name="_xlnm.Print_Area" localSheetId="12">'ProNovice 2 ScoreSheet'!$A$1:$N$26</definedName>
    <definedName name="_xlnm.Print_Area" localSheetId="2">'Running Order 2'!$A$1:$I$47</definedName>
    <definedName name="_xlnm.Print_Titles" localSheetId="15">'Intermediate 2 ScoreSheet'!$B:$D</definedName>
    <definedName name="_xlnm.Print_Titles" localSheetId="9">'Nursery 2 ScoreSheet'!$B:$D</definedName>
    <definedName name="_xlnm.Print_Titles" localSheetId="6">'Open 2 ScoreSheet'!$B:$D</definedName>
    <definedName name="_xlnm.Print_Titles" localSheetId="12">'ProNovice 2 ScoreSheet'!$B:$D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19" l="1"/>
  <c r="K6" i="19"/>
  <c r="K10" i="19"/>
  <c r="K15" i="19"/>
  <c r="K9" i="19"/>
  <c r="K7" i="19"/>
  <c r="K5" i="19"/>
  <c r="K12" i="19"/>
  <c r="K13" i="19"/>
  <c r="K8" i="19"/>
  <c r="K4" i="19"/>
  <c r="K14" i="19"/>
  <c r="K19" i="19"/>
  <c r="K16" i="19"/>
  <c r="K3" i="19"/>
  <c r="K20" i="19"/>
  <c r="K23" i="19"/>
  <c r="G4" i="14"/>
  <c r="G18" i="14"/>
  <c r="G6" i="14"/>
  <c r="K3" i="21"/>
  <c r="K8" i="21"/>
  <c r="K7" i="21"/>
  <c r="K2" i="21"/>
  <c r="K14" i="21"/>
  <c r="K4" i="21"/>
  <c r="K5" i="21"/>
  <c r="K12" i="21"/>
  <c r="K10" i="21"/>
  <c r="K15" i="21"/>
  <c r="K16" i="21"/>
  <c r="K13" i="21"/>
  <c r="K6" i="21"/>
  <c r="K19" i="21"/>
  <c r="K18" i="21"/>
  <c r="K17" i="21"/>
  <c r="K9" i="21"/>
  <c r="K11" i="21"/>
  <c r="K20" i="21"/>
  <c r="M3" i="16"/>
  <c r="M4" i="16"/>
  <c r="M9" i="16"/>
  <c r="M5" i="16"/>
  <c r="M7" i="16"/>
  <c r="M6" i="16"/>
  <c r="M2" i="16"/>
  <c r="M8" i="16"/>
  <c r="J3" i="16"/>
  <c r="J4" i="16"/>
  <c r="J9" i="16"/>
  <c r="J5" i="16"/>
  <c r="J7" i="16"/>
  <c r="J6" i="16"/>
  <c r="J2" i="16"/>
  <c r="J8" i="16"/>
  <c r="M13" i="13"/>
  <c r="M14" i="13"/>
  <c r="M21" i="13"/>
  <c r="M7" i="13"/>
  <c r="M3" i="13"/>
  <c r="M12" i="13"/>
  <c r="M23" i="13"/>
  <c r="M22" i="13"/>
  <c r="M2" i="13"/>
  <c r="M17" i="13"/>
  <c r="M16" i="13"/>
  <c r="M11" i="13"/>
  <c r="M10" i="13"/>
  <c r="M15" i="13"/>
  <c r="M19" i="13"/>
  <c r="M8" i="13"/>
  <c r="M18" i="13"/>
  <c r="M4" i="13"/>
  <c r="M20" i="13"/>
  <c r="M9" i="13"/>
  <c r="M6" i="13"/>
  <c r="M5" i="13"/>
  <c r="J13" i="13"/>
  <c r="J14" i="13"/>
  <c r="J21" i="13"/>
  <c r="J7" i="13"/>
  <c r="J3" i="13"/>
  <c r="J12" i="13"/>
  <c r="J23" i="13"/>
  <c r="J22" i="13"/>
  <c r="J2" i="13"/>
  <c r="J17" i="13"/>
  <c r="J16" i="13"/>
  <c r="J11" i="13"/>
  <c r="J10" i="13"/>
  <c r="J15" i="13"/>
  <c r="J19" i="13"/>
  <c r="J8" i="13"/>
  <c r="J18" i="13"/>
  <c r="J4" i="13"/>
  <c r="J20" i="13"/>
  <c r="J9" i="13"/>
  <c r="J6" i="13"/>
  <c r="J5" i="13"/>
  <c r="G13" i="13"/>
  <c r="G14" i="13"/>
  <c r="G21" i="13"/>
  <c r="G7" i="13"/>
  <c r="G3" i="13"/>
  <c r="G12" i="13"/>
  <c r="G23" i="13"/>
  <c r="G22" i="13"/>
  <c r="G2" i="13"/>
  <c r="G17" i="13"/>
  <c r="G16" i="13"/>
  <c r="G11" i="13"/>
  <c r="G10" i="13"/>
  <c r="G15" i="13"/>
  <c r="G19" i="13"/>
  <c r="G8" i="13"/>
  <c r="G18" i="13"/>
  <c r="G4" i="13"/>
  <c r="G20" i="13"/>
  <c r="G9" i="13"/>
  <c r="G6" i="13"/>
  <c r="G5" i="13"/>
  <c r="G2" i="14"/>
  <c r="G3" i="14"/>
  <c r="G9" i="14"/>
  <c r="G17" i="14"/>
  <c r="G11" i="14"/>
  <c r="G8" i="14"/>
  <c r="G10" i="14"/>
  <c r="G5" i="14"/>
  <c r="G7" i="14"/>
  <c r="G19" i="14"/>
  <c r="G12" i="14"/>
  <c r="G13" i="14"/>
  <c r="G16" i="14"/>
  <c r="G15" i="14"/>
  <c r="G22" i="14"/>
  <c r="G20" i="14"/>
  <c r="G14" i="14"/>
  <c r="G21" i="14"/>
  <c r="G3" i="16"/>
  <c r="G4" i="16"/>
  <c r="G9" i="16"/>
  <c r="G5" i="16"/>
  <c r="G7" i="16"/>
  <c r="G6" i="16"/>
  <c r="G2" i="16"/>
  <c r="G8" i="16"/>
  <c r="G6" i="2"/>
  <c r="G14" i="2"/>
  <c r="J9" i="2"/>
  <c r="J18" i="2"/>
  <c r="J19" i="2"/>
  <c r="J13" i="2"/>
  <c r="G2" i="2"/>
  <c r="G8" i="2"/>
  <c r="G7" i="2"/>
  <c r="G4" i="2"/>
  <c r="G18" i="2"/>
  <c r="G5" i="2"/>
  <c r="M2" i="2"/>
  <c r="M3" i="2"/>
  <c r="M7" i="2"/>
  <c r="M15" i="2"/>
  <c r="M10" i="2"/>
  <c r="M13" i="2"/>
  <c r="M8" i="2"/>
  <c r="M19" i="2"/>
  <c r="M14" i="2"/>
  <c r="M12" i="2"/>
  <c r="M5" i="2"/>
  <c r="M6" i="2"/>
  <c r="M9" i="2"/>
  <c r="M17" i="2"/>
  <c r="M18" i="2"/>
  <c r="M22" i="2"/>
  <c r="M21" i="2"/>
  <c r="M16" i="2"/>
  <c r="M25" i="2"/>
  <c r="M23" i="2"/>
  <c r="M24" i="2"/>
  <c r="M20" i="2"/>
  <c r="M11" i="2"/>
  <c r="M26" i="2"/>
  <c r="M4" i="2"/>
  <c r="J3" i="2"/>
  <c r="J7" i="2"/>
  <c r="J15" i="2"/>
  <c r="J10" i="2"/>
  <c r="J8" i="2"/>
  <c r="J14" i="2"/>
  <c r="J12" i="2"/>
  <c r="J5" i="2"/>
  <c r="J6" i="2"/>
  <c r="J17" i="2"/>
  <c r="J22" i="2"/>
  <c r="J21" i="2"/>
  <c r="J16" i="2"/>
  <c r="J25" i="2"/>
  <c r="J23" i="2"/>
  <c r="J24" i="2"/>
  <c r="J20" i="2"/>
  <c r="J11" i="2"/>
  <c r="J26" i="2"/>
  <c r="J2" i="2"/>
  <c r="J4" i="2"/>
  <c r="G9" i="2"/>
  <c r="G17" i="2"/>
  <c r="G22" i="2"/>
  <c r="G21" i="2"/>
  <c r="G16" i="2"/>
  <c r="G25" i="2"/>
  <c r="G23" i="2"/>
  <c r="G24" i="2"/>
  <c r="G20" i="2"/>
  <c r="G11" i="2"/>
  <c r="G26" i="2"/>
  <c r="G15" i="2"/>
  <c r="G10" i="2"/>
  <c r="G13" i="2"/>
  <c r="G19" i="2"/>
  <c r="G12" i="2"/>
  <c r="G3" i="2"/>
  <c r="K9" i="18"/>
  <c r="K12" i="18"/>
  <c r="K4" i="18"/>
  <c r="K11" i="18"/>
  <c r="K10" i="18"/>
  <c r="K21" i="18"/>
  <c r="K24" i="18"/>
  <c r="K13" i="18"/>
  <c r="K17" i="18"/>
  <c r="K22" i="18"/>
  <c r="K5" i="18"/>
  <c r="K16" i="18"/>
  <c r="K19" i="18"/>
  <c r="K3" i="18"/>
  <c r="K14" i="18"/>
  <c r="K15" i="18"/>
  <c r="K18" i="18"/>
  <c r="K6" i="18"/>
  <c r="K7" i="18"/>
  <c r="K8" i="18"/>
  <c r="S19" i="34"/>
  <c r="S23" i="34"/>
  <c r="S21" i="34"/>
  <c r="S17" i="34"/>
  <c r="B20" i="34"/>
  <c r="B24" i="34" s="1"/>
  <c r="E7" i="34"/>
  <c r="E9" i="34"/>
  <c r="E11" i="34"/>
  <c r="E13" i="34"/>
  <c r="E15" i="34"/>
  <c r="E17" i="34"/>
  <c r="E19" i="34"/>
  <c r="E21" i="34"/>
  <c r="D7" i="34"/>
  <c r="D9" i="34"/>
  <c r="D11" i="34"/>
  <c r="D13" i="34"/>
  <c r="D15" i="34"/>
  <c r="D17" i="34"/>
  <c r="D19" i="34"/>
  <c r="D21" i="34"/>
  <c r="C9" i="34"/>
  <c r="C11" i="34"/>
  <c r="C13" i="34"/>
  <c r="C15" i="34"/>
  <c r="C17" i="34"/>
  <c r="C19" i="34"/>
  <c r="C21" i="34"/>
  <c r="C23" i="34"/>
  <c r="C7" i="34"/>
  <c r="C5" i="34"/>
  <c r="E5" i="34"/>
  <c r="D5" i="34"/>
  <c r="K23" i="20"/>
  <c r="K10" i="24"/>
  <c r="K9" i="24"/>
  <c r="K3" i="24"/>
  <c r="K4" i="24"/>
  <c r="K7" i="24"/>
  <c r="K8" i="24"/>
  <c r="K5" i="24"/>
  <c r="K6" i="24"/>
  <c r="K2" i="24"/>
  <c r="K24" i="17"/>
  <c r="K18" i="17"/>
  <c r="K9" i="17"/>
  <c r="K7" i="17"/>
  <c r="K13" i="17"/>
  <c r="K3" i="17"/>
  <c r="K12" i="17"/>
  <c r="K6" i="17"/>
  <c r="K17" i="17"/>
  <c r="K22" i="17"/>
  <c r="K8" i="17"/>
  <c r="K11" i="17"/>
  <c r="K19" i="17"/>
  <c r="K5" i="17"/>
  <c r="K2" i="17"/>
  <c r="K21" i="17"/>
  <c r="K20" i="17"/>
  <c r="K10" i="17"/>
  <c r="K16" i="17"/>
  <c r="K14" i="17"/>
  <c r="K4" i="17"/>
  <c r="K15" i="17"/>
  <c r="Q2" i="1"/>
  <c r="Q3" i="1"/>
  <c r="Q4" i="1"/>
  <c r="Q5" i="1"/>
  <c r="Q6" i="1"/>
  <c r="Q7" i="1"/>
  <c r="K41" i="32"/>
  <c r="K40" i="32"/>
  <c r="K39" i="32"/>
  <c r="K38" i="32"/>
  <c r="K37" i="32"/>
  <c r="K36" i="32"/>
  <c r="K35" i="32"/>
  <c r="K34" i="32"/>
  <c r="K33" i="32"/>
  <c r="K32" i="32"/>
  <c r="K31" i="32"/>
  <c r="K30" i="32"/>
  <c r="K29" i="32"/>
  <c r="K28" i="32"/>
  <c r="K27" i="32"/>
  <c r="K26" i="32"/>
  <c r="K25" i="32"/>
  <c r="K24" i="32"/>
  <c r="K23" i="32"/>
  <c r="K22" i="32"/>
  <c r="K21" i="32"/>
  <c r="K20" i="32"/>
  <c r="K19" i="32"/>
  <c r="J10" i="14" l="1"/>
  <c r="J19" i="14"/>
  <c r="J18" i="14"/>
  <c r="M18" i="14" s="1"/>
  <c r="J5" i="14"/>
  <c r="C24" i="34"/>
  <c r="L2" i="34"/>
  <c r="K2" i="34"/>
  <c r="G2" i="34"/>
  <c r="F2" i="34"/>
  <c r="H2" i="34"/>
  <c r="I2" i="34"/>
  <c r="J2" i="34"/>
  <c r="E24" i="34"/>
  <c r="D24" i="34"/>
  <c r="Q8" i="1"/>
  <c r="B57" i="7"/>
  <c r="K13" i="25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C31" i="7"/>
  <c r="E31" i="7"/>
  <c r="G31" i="7"/>
  <c r="I31" i="7"/>
  <c r="I4" i="7"/>
  <c r="G4" i="7"/>
  <c r="E4" i="7"/>
  <c r="J16" i="14" l="1"/>
  <c r="J2" i="14"/>
  <c r="J22" i="14"/>
  <c r="J14" i="14"/>
  <c r="J6" i="14"/>
  <c r="J8" i="14"/>
  <c r="M8" i="14" s="1"/>
  <c r="J11" i="14"/>
  <c r="J17" i="14"/>
  <c r="M10" i="14"/>
  <c r="J7" i="14"/>
  <c r="J9" i="14"/>
  <c r="J13" i="14"/>
  <c r="J12" i="14"/>
  <c r="J3" i="14"/>
  <c r="J20" i="14"/>
  <c r="J4" i="14"/>
  <c r="L15" i="34"/>
  <c r="L5" i="34"/>
  <c r="L13" i="34"/>
  <c r="L7" i="34"/>
  <c r="L9" i="34"/>
  <c r="L11" i="34"/>
  <c r="L19" i="34"/>
  <c r="L17" i="34"/>
  <c r="G9" i="34"/>
  <c r="G17" i="34"/>
  <c r="G5" i="34"/>
  <c r="G21" i="34"/>
  <c r="G11" i="34"/>
  <c r="G7" i="34"/>
  <c r="G15" i="34"/>
  <c r="G23" i="34"/>
  <c r="G13" i="34"/>
  <c r="G19" i="34"/>
  <c r="K11" i="34"/>
  <c r="K19" i="34"/>
  <c r="K9" i="34"/>
  <c r="K17" i="34"/>
  <c r="K5" i="34"/>
  <c r="K13" i="34"/>
  <c r="K7" i="34"/>
  <c r="K15" i="34"/>
  <c r="K23" i="34"/>
  <c r="K21" i="34"/>
  <c r="I7" i="34"/>
  <c r="I15" i="34"/>
  <c r="I23" i="34"/>
  <c r="I5" i="34"/>
  <c r="I19" i="34"/>
  <c r="I13" i="34"/>
  <c r="I21" i="34"/>
  <c r="I11" i="34"/>
  <c r="I17" i="34"/>
  <c r="I9" i="34"/>
  <c r="J9" i="34"/>
  <c r="J17" i="34"/>
  <c r="J19" i="34"/>
  <c r="J7" i="34"/>
  <c r="J15" i="34"/>
  <c r="J23" i="34"/>
  <c r="J5" i="34"/>
  <c r="J11" i="34"/>
  <c r="J13" i="34"/>
  <c r="J21" i="34"/>
  <c r="F11" i="34"/>
  <c r="F19" i="34"/>
  <c r="F9" i="34"/>
  <c r="F17" i="34"/>
  <c r="F5" i="34"/>
  <c r="F7" i="34"/>
  <c r="F23" i="34"/>
  <c r="F21" i="34"/>
  <c r="F15" i="34"/>
  <c r="F13" i="34"/>
  <c r="H13" i="34"/>
  <c r="H21" i="34"/>
  <c r="H11" i="34"/>
  <c r="H19" i="34"/>
  <c r="H15" i="34"/>
  <c r="H5" i="34"/>
  <c r="H9" i="34"/>
  <c r="H17" i="34"/>
  <c r="H7" i="34"/>
  <c r="H23" i="34"/>
  <c r="M23" i="23"/>
  <c r="M4" i="23"/>
  <c r="M25" i="23"/>
  <c r="M7" i="23"/>
  <c r="M9" i="23"/>
  <c r="M13" i="23"/>
  <c r="M12" i="23"/>
  <c r="M19" i="23"/>
  <c r="M14" i="23"/>
  <c r="M17" i="23"/>
  <c r="M22" i="23"/>
  <c r="M15" i="23"/>
  <c r="M11" i="23"/>
  <c r="M20" i="23"/>
  <c r="M6" i="23"/>
  <c r="M5" i="23"/>
  <c r="M26" i="23"/>
  <c r="M21" i="23"/>
  <c r="M18" i="23"/>
  <c r="M8" i="23"/>
  <c r="M10" i="23"/>
  <c r="M16" i="23"/>
  <c r="M24" i="23"/>
  <c r="M27" i="23"/>
  <c r="K19" i="22"/>
  <c r="K21" i="22"/>
  <c r="K23" i="22"/>
  <c r="K25" i="22"/>
  <c r="K24" i="22"/>
  <c r="K22" i="22"/>
  <c r="K18" i="22"/>
  <c r="K20" i="22"/>
  <c r="K4" i="7"/>
  <c r="B68" i="7"/>
  <c r="I66" i="7" s="1"/>
  <c r="I67" i="7" s="1"/>
  <c r="B52" i="7"/>
  <c r="K37" i="7"/>
  <c r="K38" i="7"/>
  <c r="I37" i="7"/>
  <c r="I38" i="7" s="1"/>
  <c r="I39" i="7" s="1"/>
  <c r="G37" i="7"/>
  <c r="G38" i="7" s="1"/>
  <c r="G39" i="7" s="1"/>
  <c r="G48" i="7" s="1"/>
  <c r="E37" i="7"/>
  <c r="E38" i="7" s="1"/>
  <c r="C37" i="7"/>
  <c r="C38" i="7" s="1"/>
  <c r="C39" i="7" s="1"/>
  <c r="K31" i="7"/>
  <c r="L29" i="7"/>
  <c r="L2" i="7"/>
  <c r="B58" i="7" s="1"/>
  <c r="K10" i="7"/>
  <c r="K11" i="7" s="1"/>
  <c r="K12" i="7" s="1"/>
  <c r="I10" i="7"/>
  <c r="I11" i="7" s="1"/>
  <c r="I12" i="7" s="1"/>
  <c r="G10" i="7"/>
  <c r="G11" i="7" s="1"/>
  <c r="G12" i="7" s="1"/>
  <c r="G23" i="7" s="1"/>
  <c r="E10" i="7"/>
  <c r="E11" i="7" s="1"/>
  <c r="E12" i="7" s="1"/>
  <c r="B25" i="7"/>
  <c r="C10" i="7"/>
  <c r="K47" i="24"/>
  <c r="K46" i="24"/>
  <c r="K45" i="24"/>
  <c r="K44" i="2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M52" i="23"/>
  <c r="M51" i="23"/>
  <c r="M50" i="23"/>
  <c r="M49" i="23"/>
  <c r="M48" i="23"/>
  <c r="M47" i="23"/>
  <c r="M46" i="23"/>
  <c r="M45" i="23"/>
  <c r="M44" i="23"/>
  <c r="M43" i="23"/>
  <c r="M42" i="23"/>
  <c r="M41" i="23"/>
  <c r="M40" i="23"/>
  <c r="M39" i="23"/>
  <c r="M38" i="23"/>
  <c r="M37" i="23"/>
  <c r="M36" i="23"/>
  <c r="M35" i="23"/>
  <c r="M34" i="23"/>
  <c r="M33" i="23"/>
  <c r="M32" i="23"/>
  <c r="M31" i="23"/>
  <c r="M30" i="23"/>
  <c r="M29" i="23"/>
  <c r="M28" i="23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45" i="21"/>
  <c r="K44" i="21"/>
  <c r="K43" i="21"/>
  <c r="K42" i="21"/>
  <c r="K41" i="21"/>
  <c r="K40" i="21"/>
  <c r="K39" i="21"/>
  <c r="K38" i="21"/>
  <c r="K37" i="21"/>
  <c r="K36" i="21"/>
  <c r="K35" i="21"/>
  <c r="K34" i="21"/>
  <c r="K33" i="21"/>
  <c r="K32" i="21"/>
  <c r="K31" i="21"/>
  <c r="K30" i="21"/>
  <c r="K29" i="21"/>
  <c r="K28" i="21"/>
  <c r="K27" i="21"/>
  <c r="K26" i="21"/>
  <c r="K25" i="21"/>
  <c r="K24" i="21"/>
  <c r="K23" i="21"/>
  <c r="K22" i="21"/>
  <c r="K53" i="20"/>
  <c r="K52" i="20"/>
  <c r="K51" i="20"/>
  <c r="K50" i="20"/>
  <c r="K49" i="20"/>
  <c r="K48" i="20"/>
  <c r="K47" i="20"/>
  <c r="K46" i="20"/>
  <c r="K45" i="20"/>
  <c r="K44" i="20"/>
  <c r="K43" i="20"/>
  <c r="K42" i="20"/>
  <c r="K41" i="20"/>
  <c r="K40" i="20"/>
  <c r="K39" i="20"/>
  <c r="K38" i="20"/>
  <c r="K37" i="20"/>
  <c r="K36" i="20"/>
  <c r="K35" i="20"/>
  <c r="K34" i="20"/>
  <c r="K33" i="20"/>
  <c r="K32" i="20"/>
  <c r="K31" i="20"/>
  <c r="K30" i="20"/>
  <c r="K29" i="20"/>
  <c r="K28" i="20"/>
  <c r="K27" i="20"/>
  <c r="K26" i="20"/>
  <c r="K25" i="20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41" i="18"/>
  <c r="K40" i="18"/>
  <c r="K39" i="18"/>
  <c r="K38" i="18"/>
  <c r="K37" i="18"/>
  <c r="K36" i="18"/>
  <c r="K35" i="18"/>
  <c r="K34" i="18"/>
  <c r="K33" i="18"/>
  <c r="K32" i="18"/>
  <c r="K31" i="18"/>
  <c r="K30" i="18"/>
  <c r="K29" i="18"/>
  <c r="K28" i="18"/>
  <c r="K27" i="18"/>
  <c r="K52" i="17"/>
  <c r="K51" i="17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O51" i="15"/>
  <c r="N51" i="15"/>
  <c r="M51" i="15"/>
  <c r="O50" i="15"/>
  <c r="N50" i="15"/>
  <c r="M50" i="15"/>
  <c r="O49" i="15"/>
  <c r="N49" i="15"/>
  <c r="M49" i="15"/>
  <c r="O48" i="15"/>
  <c r="N48" i="15"/>
  <c r="M48" i="15"/>
  <c r="O47" i="15"/>
  <c r="N47" i="15"/>
  <c r="M47" i="15"/>
  <c r="O46" i="15"/>
  <c r="N46" i="15"/>
  <c r="M46" i="15"/>
  <c r="O45" i="15"/>
  <c r="N45" i="15"/>
  <c r="M45" i="15"/>
  <c r="O44" i="15"/>
  <c r="N44" i="15"/>
  <c r="M44" i="15"/>
  <c r="O43" i="15"/>
  <c r="N43" i="15"/>
  <c r="M43" i="15"/>
  <c r="O42" i="15"/>
  <c r="N42" i="15"/>
  <c r="M42" i="15"/>
  <c r="O41" i="15"/>
  <c r="N41" i="15"/>
  <c r="M41" i="15"/>
  <c r="O40" i="15"/>
  <c r="N40" i="15"/>
  <c r="M40" i="15"/>
  <c r="O39" i="15"/>
  <c r="N39" i="15"/>
  <c r="M39" i="15"/>
  <c r="O38" i="15"/>
  <c r="N38" i="15"/>
  <c r="M38" i="15"/>
  <c r="O37" i="15"/>
  <c r="N37" i="15"/>
  <c r="M37" i="15"/>
  <c r="O36" i="15"/>
  <c r="N36" i="15"/>
  <c r="M36" i="15"/>
  <c r="O35" i="15"/>
  <c r="N35" i="15"/>
  <c r="M35" i="15"/>
  <c r="O34" i="15"/>
  <c r="N34" i="15"/>
  <c r="M34" i="15"/>
  <c r="O33" i="15"/>
  <c r="N33" i="15"/>
  <c r="M33" i="15"/>
  <c r="O32" i="15"/>
  <c r="N32" i="15"/>
  <c r="M32" i="15"/>
  <c r="O31" i="15"/>
  <c r="N31" i="15"/>
  <c r="M31" i="15"/>
  <c r="O30" i="15"/>
  <c r="N30" i="15"/>
  <c r="M30" i="15"/>
  <c r="O29" i="15"/>
  <c r="N29" i="15"/>
  <c r="M29" i="15"/>
  <c r="O28" i="15"/>
  <c r="N28" i="15"/>
  <c r="M28" i="15"/>
  <c r="O27" i="15"/>
  <c r="N27" i="15"/>
  <c r="M27" i="15"/>
  <c r="O26" i="15"/>
  <c r="N26" i="15"/>
  <c r="M26" i="15"/>
  <c r="O25" i="15"/>
  <c r="N25" i="15"/>
  <c r="M25" i="15"/>
  <c r="O24" i="15"/>
  <c r="N24" i="15"/>
  <c r="M24" i="15"/>
  <c r="O19" i="15"/>
  <c r="N19" i="15"/>
  <c r="M19" i="15"/>
  <c r="O22" i="15"/>
  <c r="N22" i="15"/>
  <c r="M22" i="15"/>
  <c r="O23" i="15"/>
  <c r="N23" i="15"/>
  <c r="M23" i="15"/>
  <c r="O21" i="15"/>
  <c r="N21" i="15"/>
  <c r="M21" i="15"/>
  <c r="O11" i="15"/>
  <c r="N11" i="15"/>
  <c r="M11" i="15"/>
  <c r="O14" i="15"/>
  <c r="N14" i="15"/>
  <c r="M14" i="15"/>
  <c r="O10" i="15"/>
  <c r="N10" i="15"/>
  <c r="M10" i="15"/>
  <c r="O16" i="15"/>
  <c r="N16" i="15"/>
  <c r="M16" i="15"/>
  <c r="O17" i="15"/>
  <c r="N17" i="15"/>
  <c r="M17" i="15"/>
  <c r="O18" i="15"/>
  <c r="N18" i="15"/>
  <c r="M18" i="15"/>
  <c r="O7" i="15"/>
  <c r="N7" i="15"/>
  <c r="M7" i="15"/>
  <c r="O9" i="15"/>
  <c r="N9" i="15"/>
  <c r="M9" i="15"/>
  <c r="O15" i="15"/>
  <c r="N15" i="15"/>
  <c r="M15" i="15"/>
  <c r="O6" i="15"/>
  <c r="N6" i="15"/>
  <c r="M6" i="15"/>
  <c r="O8" i="15"/>
  <c r="N8" i="15"/>
  <c r="M8" i="15"/>
  <c r="O20" i="15"/>
  <c r="N20" i="15"/>
  <c r="M20" i="15"/>
  <c r="O3" i="15"/>
  <c r="N3" i="15"/>
  <c r="M3" i="15"/>
  <c r="O4" i="15"/>
  <c r="N4" i="15"/>
  <c r="M4" i="15"/>
  <c r="O13" i="15"/>
  <c r="N13" i="15"/>
  <c r="M13" i="15"/>
  <c r="O12" i="15"/>
  <c r="N12" i="15"/>
  <c r="M12" i="15"/>
  <c r="O5" i="15"/>
  <c r="N5" i="15"/>
  <c r="M5" i="15"/>
  <c r="O2" i="15"/>
  <c r="N2" i="15"/>
  <c r="M2" i="15"/>
  <c r="L4" i="7"/>
  <c r="K39" i="7" l="1"/>
  <c r="M15" i="34"/>
  <c r="J24" i="34"/>
  <c r="M5" i="14"/>
  <c r="M16" i="14"/>
  <c r="M9" i="14"/>
  <c r="M19" i="14"/>
  <c r="M6" i="14"/>
  <c r="J21" i="14"/>
  <c r="M20" i="14"/>
  <c r="J15" i="14"/>
  <c r="M14" i="14"/>
  <c r="M13" i="34"/>
  <c r="M7" i="34"/>
  <c r="M19" i="34"/>
  <c r="L24" i="34"/>
  <c r="M5" i="34"/>
  <c r="F24" i="34"/>
  <c r="M11" i="34"/>
  <c r="M23" i="34"/>
  <c r="M9" i="34"/>
  <c r="K24" i="34"/>
  <c r="G24" i="34"/>
  <c r="H24" i="34"/>
  <c r="M21" i="34"/>
  <c r="M17" i="34"/>
  <c r="I24" i="34"/>
  <c r="K44" i="7"/>
  <c r="K51" i="7"/>
  <c r="K43" i="7"/>
  <c r="K46" i="7"/>
  <c r="K49" i="7"/>
  <c r="K48" i="7"/>
  <c r="G45" i="7"/>
  <c r="G44" i="7"/>
  <c r="G47" i="7"/>
  <c r="G49" i="7"/>
  <c r="G50" i="7"/>
  <c r="G46" i="7"/>
  <c r="G42" i="7"/>
  <c r="L31" i="7"/>
  <c r="K55" i="7" s="1"/>
  <c r="C50" i="7"/>
  <c r="C42" i="7"/>
  <c r="C45" i="7"/>
  <c r="C51" i="7"/>
  <c r="C43" i="7"/>
  <c r="C46" i="7"/>
  <c r="C47" i="7"/>
  <c r="C48" i="7"/>
  <c r="C49" i="7"/>
  <c r="C44" i="7"/>
  <c r="K23" i="7"/>
  <c r="K24" i="7"/>
  <c r="K17" i="7"/>
  <c r="K19" i="7"/>
  <c r="K16" i="7"/>
  <c r="K18" i="7"/>
  <c r="K21" i="7"/>
  <c r="K22" i="7"/>
  <c r="K20" i="7"/>
  <c r="K15" i="7"/>
  <c r="B59" i="7"/>
  <c r="G19" i="7"/>
  <c r="G20" i="7"/>
  <c r="C12" i="7"/>
  <c r="L11" i="7"/>
  <c r="I47" i="7"/>
  <c r="I45" i="7"/>
  <c r="I42" i="7"/>
  <c r="I51" i="7"/>
  <c r="I50" i="7"/>
  <c r="I48" i="7"/>
  <c r="I43" i="7"/>
  <c r="I44" i="7"/>
  <c r="I49" i="7"/>
  <c r="I46" i="7"/>
  <c r="I19" i="7"/>
  <c r="I20" i="7"/>
  <c r="I15" i="7"/>
  <c r="I21" i="7"/>
  <c r="I24" i="7"/>
  <c r="I22" i="7"/>
  <c r="I16" i="7"/>
  <c r="I18" i="7"/>
  <c r="I17" i="7"/>
  <c r="I23" i="7"/>
  <c r="L38" i="7"/>
  <c r="E39" i="7"/>
  <c r="E21" i="7"/>
  <c r="E23" i="7"/>
  <c r="E20" i="7"/>
  <c r="E17" i="7"/>
  <c r="E15" i="7"/>
  <c r="E24" i="7"/>
  <c r="E18" i="7"/>
  <c r="E16" i="7"/>
  <c r="E22" i="7"/>
  <c r="E19" i="7"/>
  <c r="G15" i="7"/>
  <c r="K42" i="7"/>
  <c r="K50" i="7"/>
  <c r="G21" i="7"/>
  <c r="K45" i="7"/>
  <c r="G22" i="7"/>
  <c r="G17" i="7"/>
  <c r="K47" i="7"/>
  <c r="G43" i="7"/>
  <c r="G51" i="7"/>
  <c r="G18" i="7"/>
  <c r="G24" i="7"/>
  <c r="G16" i="7"/>
  <c r="M17" i="14" l="1"/>
  <c r="M15" i="14"/>
  <c r="M11" i="14"/>
  <c r="M7" i="14"/>
  <c r="M12" i="14"/>
  <c r="M2" i="14"/>
  <c r="M22" i="14"/>
  <c r="M3" i="14"/>
  <c r="M13" i="14"/>
  <c r="M4" i="14"/>
  <c r="M25" i="34"/>
  <c r="S13" i="34"/>
  <c r="S15" i="34"/>
  <c r="K25" i="7"/>
  <c r="G52" i="7"/>
  <c r="C52" i="7"/>
  <c r="G25" i="7"/>
  <c r="I25" i="7"/>
  <c r="E25" i="7"/>
  <c r="I52" i="7"/>
  <c r="C22" i="7"/>
  <c r="C21" i="7"/>
  <c r="C24" i="7"/>
  <c r="L12" i="7"/>
  <c r="C20" i="7"/>
  <c r="C17" i="7"/>
  <c r="C23" i="7"/>
  <c r="C15" i="7"/>
  <c r="C16" i="7"/>
  <c r="C18" i="7"/>
  <c r="C19" i="7"/>
  <c r="K52" i="7"/>
  <c r="E46" i="7"/>
  <c r="E42" i="7"/>
  <c r="E48" i="7"/>
  <c r="E50" i="7"/>
  <c r="E51" i="7"/>
  <c r="E49" i="7"/>
  <c r="E47" i="7"/>
  <c r="E43" i="7"/>
  <c r="L39" i="7"/>
  <c r="E45" i="7"/>
  <c r="E44" i="7"/>
  <c r="M21" i="14" l="1"/>
  <c r="S7" i="34"/>
  <c r="S11" i="34"/>
  <c r="S9" i="34"/>
  <c r="S5" i="34"/>
  <c r="C25" i="7"/>
  <c r="L25" i="7" s="1"/>
  <c r="E52" i="7"/>
  <c r="L52" i="7" s="1"/>
  <c r="S25" i="34" l="1"/>
  <c r="B56" i="7"/>
  <c r="B61" i="7" s="1"/>
</calcChain>
</file>

<file path=xl/sharedStrings.xml><?xml version="1.0" encoding="utf-8"?>
<sst xmlns="http://schemas.openxmlformats.org/spreadsheetml/2006/main" count="1498" uniqueCount="275">
  <si>
    <t>Open</t>
  </si>
  <si>
    <t>Nursery 10/1/19</t>
  </si>
  <si>
    <t>Intermediate</t>
  </si>
  <si>
    <t>Horseback</t>
  </si>
  <si>
    <t>ProNovice</t>
  </si>
  <si>
    <t>Novice</t>
  </si>
  <si>
    <t>Abbi Mahurin</t>
  </si>
  <si>
    <t>Toast</t>
  </si>
  <si>
    <t>Dorrance Eikamp</t>
  </si>
  <si>
    <t>Meg</t>
  </si>
  <si>
    <t>Annie Reynolds</t>
  </si>
  <si>
    <t>Kel</t>
  </si>
  <si>
    <t>Cindy Campbell</t>
  </si>
  <si>
    <t>BJ</t>
  </si>
  <si>
    <t>Shayne Ellenwood</t>
  </si>
  <si>
    <t>Opal</t>
  </si>
  <si>
    <t>Tom Conger</t>
  </si>
  <si>
    <t>Izzy</t>
  </si>
  <si>
    <t>Lesta Conger</t>
  </si>
  <si>
    <t>Mable</t>
  </si>
  <si>
    <t>Sonny Mahurin</t>
  </si>
  <si>
    <t>Pete</t>
  </si>
  <si>
    <t>Ike</t>
  </si>
  <si>
    <t>Destroy check</t>
  </si>
  <si>
    <t>Rufus</t>
  </si>
  <si>
    <t>Juan Reyes</t>
  </si>
  <si>
    <t>Bronc</t>
  </si>
  <si>
    <t>Remi</t>
  </si>
  <si>
    <t>Joni Tietjen</t>
  </si>
  <si>
    <t>Monster</t>
  </si>
  <si>
    <t>Trevor Motichka</t>
  </si>
  <si>
    <t>Seven</t>
  </si>
  <si>
    <t>Shannon Fritz</t>
  </si>
  <si>
    <t>Bill</t>
  </si>
  <si>
    <t>Fly</t>
  </si>
  <si>
    <t>Sandi Jones</t>
  </si>
  <si>
    <t>Rogue</t>
  </si>
  <si>
    <t>Jesse</t>
  </si>
  <si>
    <t>Shep</t>
  </si>
  <si>
    <t>Dot</t>
  </si>
  <si>
    <t>Glen</t>
  </si>
  <si>
    <t>McKenna Auzqui</t>
  </si>
  <si>
    <t>Jet</t>
  </si>
  <si>
    <t>Blaine Morgan</t>
  </si>
  <si>
    <t>Jake</t>
  </si>
  <si>
    <t>Tammy Wilden</t>
  </si>
  <si>
    <t>Skid</t>
  </si>
  <si>
    <t>Tim Jessen</t>
  </si>
  <si>
    <t>Walt</t>
  </si>
  <si>
    <t>Paula Gow</t>
  </si>
  <si>
    <t>Kojack</t>
  </si>
  <si>
    <t>Cap</t>
  </si>
  <si>
    <t>Dana Penrod</t>
  </si>
  <si>
    <t>Motz</t>
  </si>
  <si>
    <t>Charles Holt</t>
  </si>
  <si>
    <t>Tuff</t>
  </si>
  <si>
    <t>Rex</t>
  </si>
  <si>
    <t>Amanda Jenkins</t>
  </si>
  <si>
    <t>Charlie</t>
  </si>
  <si>
    <t>Moose</t>
  </si>
  <si>
    <t>Lerrina Collins</t>
  </si>
  <si>
    <t>Sky</t>
  </si>
  <si>
    <t>Cash</t>
  </si>
  <si>
    <t>no payment received</t>
  </si>
  <si>
    <t>Chica</t>
  </si>
  <si>
    <t>Marcella Cordova</t>
  </si>
  <si>
    <t>need birthdate</t>
  </si>
  <si>
    <t>Wendy Auzqui</t>
  </si>
  <si>
    <t>Frank</t>
  </si>
  <si>
    <t>Linda Lulias</t>
  </si>
  <si>
    <t>Gill</t>
  </si>
  <si>
    <t xml:space="preserve">paid for one day only </t>
  </si>
  <si>
    <t>Bo</t>
  </si>
  <si>
    <t>Becky Combs</t>
  </si>
  <si>
    <t>Sadie</t>
  </si>
  <si>
    <t>Pancho</t>
  </si>
  <si>
    <t>Jeanine Jones</t>
  </si>
  <si>
    <t>Kate</t>
  </si>
  <si>
    <t>Lad</t>
  </si>
  <si>
    <t>Savvy</t>
  </si>
  <si>
    <t>Verona Butler</t>
  </si>
  <si>
    <t>Eli</t>
  </si>
  <si>
    <t>James Butler</t>
  </si>
  <si>
    <t>Dolly</t>
  </si>
  <si>
    <t>Mike</t>
  </si>
  <si>
    <t>Gus</t>
  </si>
  <si>
    <t>Dottie Packard</t>
  </si>
  <si>
    <t>Shane</t>
  </si>
  <si>
    <t>Desiree Moffett</t>
  </si>
  <si>
    <t>GR Ophelia</t>
  </si>
  <si>
    <t>Aimee Nelson</t>
  </si>
  <si>
    <t>Tripp</t>
  </si>
  <si>
    <t>Dillon</t>
  </si>
  <si>
    <t>Jed</t>
  </si>
  <si>
    <t>Heather Harlan</t>
  </si>
  <si>
    <t>Abe</t>
  </si>
  <si>
    <t>Jeanne Bulkley</t>
  </si>
  <si>
    <t>Ollie</t>
  </si>
  <si>
    <t>MISR Joaquin</t>
  </si>
  <si>
    <t>Roxy</t>
  </si>
  <si>
    <t>Lincoln</t>
  </si>
  <si>
    <t>Ella</t>
  </si>
  <si>
    <t>Frey</t>
  </si>
  <si>
    <t>Angie Johnson</t>
  </si>
  <si>
    <t>Double J Belle</t>
  </si>
  <si>
    <t>Myke</t>
  </si>
  <si>
    <t>Gene</t>
  </si>
  <si>
    <t>Sas</t>
  </si>
  <si>
    <t>Quirt</t>
  </si>
  <si>
    <t>Chris Rigali</t>
  </si>
  <si>
    <t>Crunch</t>
  </si>
  <si>
    <t>Duck</t>
  </si>
  <si>
    <t>Boon</t>
  </si>
  <si>
    <t>Open 1</t>
  </si>
  <si>
    <t>Horseback 5/1</t>
  </si>
  <si>
    <t>Trevor Motichka N</t>
  </si>
  <si>
    <t>Shayne Ellenwood N</t>
  </si>
  <si>
    <t>Annie Reynolds N</t>
  </si>
  <si>
    <t>Intermediate 1</t>
  </si>
  <si>
    <t xml:space="preserve">Heather Harlan </t>
  </si>
  <si>
    <t xml:space="preserve">Blaine Morgan </t>
  </si>
  <si>
    <t>Nursery 1</t>
  </si>
  <si>
    <t xml:space="preserve">Lerrina Collins </t>
  </si>
  <si>
    <t xml:space="preserve">Sonny Mahurin </t>
  </si>
  <si>
    <t xml:space="preserve">Sandy Jones </t>
  </si>
  <si>
    <t>Rouge</t>
  </si>
  <si>
    <t xml:space="preserve">Linda Lulias </t>
  </si>
  <si>
    <t xml:space="preserve">Verona Butler </t>
  </si>
  <si>
    <t xml:space="preserve">Angie Johnson </t>
  </si>
  <si>
    <t xml:space="preserve">Joni Tietjen </t>
  </si>
  <si>
    <t xml:space="preserve">Abbi </t>
  </si>
  <si>
    <t xml:space="preserve">Becky Combs </t>
  </si>
  <si>
    <t xml:space="preserve">Trevor Motichka </t>
  </si>
  <si>
    <t xml:space="preserve">Aimee Nelson </t>
  </si>
  <si>
    <t xml:space="preserve">Cindy Campbell </t>
  </si>
  <si>
    <t xml:space="preserve">Sandi Jones </t>
  </si>
  <si>
    <t xml:space="preserve">Dana Penrod </t>
  </si>
  <si>
    <t xml:space="preserve">Paula Gow </t>
  </si>
  <si>
    <t xml:space="preserve">Juan Reyes </t>
  </si>
  <si>
    <t xml:space="preserve">Jeanine Jones </t>
  </si>
  <si>
    <t xml:space="preserve">Tammy Wilden </t>
  </si>
  <si>
    <t>Novice 1</t>
  </si>
  <si>
    <t xml:space="preserve">Amanda Jenkins </t>
  </si>
  <si>
    <t xml:space="preserve">McKenna Auzqui </t>
  </si>
  <si>
    <t xml:space="preserve">Shayne Ellenwood </t>
  </si>
  <si>
    <t xml:space="preserve">Tim Jessen </t>
  </si>
  <si>
    <t>Open 2</t>
  </si>
  <si>
    <t>ProNovice/Ranch 2</t>
  </si>
  <si>
    <t>Nursery 2</t>
  </si>
  <si>
    <t>Intermediate 2</t>
  </si>
  <si>
    <t>Novice 2</t>
  </si>
  <si>
    <t>Trial #1</t>
  </si>
  <si>
    <t>OPEN</t>
  </si>
  <si>
    <t>NURSERY</t>
  </si>
  <si>
    <t>INTER.</t>
  </si>
  <si>
    <t>PN</t>
  </si>
  <si>
    <t>NOVICE</t>
  </si>
  <si>
    <t># entries</t>
  </si>
  <si>
    <t>Entry Fee</t>
  </si>
  <si>
    <t>ADDED MONEY $</t>
  </si>
  <si>
    <t>Revenue</t>
  </si>
  <si>
    <t xml:space="preserve">   NCA Sanction fee</t>
  </si>
  <si>
    <t xml:space="preserve">   CCA Sanction fee</t>
  </si>
  <si>
    <t xml:space="preserve">   Cattle charge/arena</t>
  </si>
  <si>
    <t>Expenses /run</t>
  </si>
  <si>
    <t>Expenses/class</t>
  </si>
  <si>
    <t>Net avail. for payout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</si>
  <si>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</si>
  <si>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</si>
  <si>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</si>
  <si>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</si>
  <si>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</si>
  <si>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</si>
  <si>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</si>
  <si>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</si>
  <si>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</si>
  <si>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</si>
  <si>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should equal L12</t>
  </si>
  <si>
    <t>Trial #2</t>
  </si>
  <si>
    <t>should equal L39</t>
  </si>
  <si>
    <t xml:space="preserve">Checks to write: </t>
  </si>
  <si>
    <t>Total Entry Fees</t>
  </si>
  <si>
    <t>Payouts</t>
  </si>
  <si>
    <t>NCA Sanction fee</t>
  </si>
  <si>
    <t>CCA Sanction fee</t>
  </si>
  <si>
    <t>Cattle charge</t>
  </si>
  <si>
    <t>Arena fee</t>
  </si>
  <si>
    <t>Refunds</t>
  </si>
  <si>
    <t>$</t>
  </si>
  <si>
    <t>entry fee deposits</t>
  </si>
  <si>
    <t>Less refunds</t>
  </si>
  <si>
    <t>Total deposits of entry fees</t>
  </si>
  <si>
    <t>should equal K55</t>
  </si>
  <si>
    <t xml:space="preserve">Handler </t>
  </si>
  <si>
    <t>Dog</t>
  </si>
  <si>
    <t>TimeLine</t>
  </si>
  <si>
    <t>Total</t>
  </si>
  <si>
    <t>Time</t>
  </si>
  <si>
    <t>Marty</t>
  </si>
  <si>
    <t>-</t>
  </si>
  <si>
    <t>Handler</t>
  </si>
  <si>
    <t>Points</t>
  </si>
  <si>
    <t>Day 2</t>
  </si>
  <si>
    <t>Time 2</t>
  </si>
  <si>
    <t>Total Time</t>
  </si>
  <si>
    <t>TL 2</t>
  </si>
  <si>
    <t>Abbi Toast</t>
  </si>
  <si>
    <t>TP</t>
  </si>
  <si>
    <t>TT</t>
  </si>
  <si>
    <t>TTL</t>
  </si>
  <si>
    <t>Novice Horseback non sanctioned</t>
  </si>
  <si>
    <t>Obstacle</t>
  </si>
  <si>
    <t>Lesta Conga</t>
  </si>
  <si>
    <t>Sandy Jones</t>
  </si>
  <si>
    <t>Duke</t>
  </si>
  <si>
    <t>Day 1 Points</t>
  </si>
  <si>
    <t>Day 2 Points</t>
  </si>
  <si>
    <t>Day 1 Time</t>
  </si>
  <si>
    <t>Day 2 Time</t>
  </si>
  <si>
    <t>PRO-NOVICE</t>
  </si>
  <si>
    <t>INTERMEDIATE</t>
  </si>
  <si>
    <t>Nursery</t>
  </si>
  <si>
    <t>Amount</t>
  </si>
  <si>
    <t>Check #</t>
  </si>
  <si>
    <t>Clinic</t>
  </si>
  <si>
    <t>pd</t>
  </si>
  <si>
    <t>need $</t>
  </si>
  <si>
    <t>1 day only</t>
  </si>
  <si>
    <t>refund 90</t>
  </si>
  <si>
    <t>check</t>
  </si>
  <si>
    <t>trade for arena</t>
  </si>
  <si>
    <t>cash</t>
  </si>
  <si>
    <t>last day</t>
  </si>
  <si>
    <t>TOTAL RUNS</t>
  </si>
  <si>
    <t>total pot</t>
  </si>
  <si>
    <t xml:space="preserve"> </t>
  </si>
  <si>
    <t>mssa</t>
  </si>
  <si>
    <t>nca</t>
  </si>
  <si>
    <t>brand</t>
  </si>
  <si>
    <t>judge</t>
  </si>
  <si>
    <t>arena</t>
  </si>
  <si>
    <t>prizes</t>
  </si>
  <si>
    <t>tarps</t>
  </si>
  <si>
    <t>Aimee</t>
  </si>
  <si>
    <t>payout</t>
  </si>
  <si>
    <t>open day 1</t>
  </si>
  <si>
    <t>James Butler Pete</t>
  </si>
  <si>
    <t>Sonny Mahurin Pete</t>
  </si>
  <si>
    <t>James Butler Dolly</t>
  </si>
  <si>
    <t>Joni T Monster</t>
  </si>
  <si>
    <t>open day 2</t>
  </si>
  <si>
    <t>nursery day 1</t>
  </si>
  <si>
    <t>Verona roxy</t>
  </si>
  <si>
    <t>Paula Savvy</t>
  </si>
  <si>
    <t>Sonny Pete</t>
  </si>
  <si>
    <t>nursery day 2</t>
  </si>
  <si>
    <t>intermediate 1</t>
  </si>
  <si>
    <t>Blaine Jake</t>
  </si>
  <si>
    <t>Becky Kate</t>
  </si>
  <si>
    <t>Heather Abe</t>
  </si>
  <si>
    <t>intermedaite 2</t>
  </si>
  <si>
    <t>novice 1</t>
  </si>
  <si>
    <t>Mckenna Jet</t>
  </si>
  <si>
    <t>Trevor Shep</t>
  </si>
  <si>
    <t>Shayne Ike</t>
  </si>
  <si>
    <t>novice 2</t>
  </si>
  <si>
    <t>horseback open</t>
  </si>
  <si>
    <t>wendy quirt</t>
  </si>
  <si>
    <t>james gus</t>
  </si>
  <si>
    <t>joni jess</t>
  </si>
  <si>
    <t>horseback nov</t>
  </si>
  <si>
    <t>trevor shep</t>
  </si>
  <si>
    <t>shayne ike</t>
  </si>
  <si>
    <t>tim waltt</t>
  </si>
  <si>
    <t>jone jess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</si>
</sst>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_);_([$$-409]* \(#,##0.0\);_([$$-409]* &quot;-&quot;??_);_(@_)"/>
    <numFmt numFmtId="165" formatCode="_([$$-409]* #,##0.00_);_([$$-409]* \(#,##0.00\);_([$$-409]* &quot;-&quot;??_);_(@_)"/>
  </numFmts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/>
      <sz val="11"/>
      <color indexed="8"/>
      <name val="Calibri"/>
      <family val="2"/>
    </font>
    <font>
      <sz val="8.8000000000000007"/>
      <color indexed="8"/>
      <name val="Tahoma"/>
      <family val="2"/>
    </font>
    <font>
      <sz val="26"/>
      <color indexed="10"/>
      <name val="Calibri"/>
      <family val="2"/>
    </font>
    <font>
      <sz val="11"/>
      <color indexed="8"/>
      <name val="Calibri"/>
      <family val="2"/>
    </font>
    <font>
      <strike/>
      <sz val="8.8000000000000007"/>
      <color indexed="8"/>
      <name val="Tahoma"/>
      <family val="2"/>
    </font>
    <font>
      <sz val="12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Calibri"/>
      <family val="2"/>
    </font>
    <font>
      <sz val="10"/>
      <color indexed="8"/>
      <name val="Tahoma"/>
      <family val="2"/>
    </font>
    <font>
      <strike/>
      <sz val="10"/>
      <color indexed="8"/>
      <name val="Tahoma"/>
      <family val="2"/>
    </font>
    <font>
      <u/>
      <sz val="12"/>
      <color indexed="8"/>
      <name val="Calibri"/>
      <family val="2"/>
    </font>
    <font>
      <strike/>
      <sz val="11"/>
      <color indexed="8"/>
      <name val="Calibri"/>
      <family val="2"/>
    </font>
    <font>
      <u/>
      <sz val="14"/>
      <color indexed="8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15">
    <xf numFmtId="0" fontId="0" fillId="0" borderId="0" xfId="0"/>
    <xf numFmtId="0" fontId="0" fillId="2" borderId="0" xfId="0" applyFill="1"/>
    <xf numFmtId="47" fontId="0" fillId="0" borderId="0" xfId="0" applyNumberFormat="1"/>
    <xf numFmtId="0" fontId="2" fillId="0" borderId="0" xfId="0" applyFont="1"/>
    <xf numFmtId="47" fontId="2" fillId="0" borderId="0" xfId="0" applyNumberFormat="1" applyFont="1"/>
    <xf numFmtId="0" fontId="2" fillId="2" borderId="0" xfId="0" applyFont="1" applyFill="1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165" fontId="3" fillId="3" borderId="0" xfId="0" applyNumberFormat="1" applyFont="1" applyFill="1" applyAlignment="1">
      <alignment horizontal="center"/>
    </xf>
    <xf numFmtId="165" fontId="3" fillId="0" borderId="0" xfId="0" applyNumberFormat="1" applyFont="1"/>
    <xf numFmtId="165" fontId="3" fillId="0" borderId="1" xfId="0" applyNumberFormat="1" applyFont="1" applyBorder="1"/>
    <xf numFmtId="165" fontId="3" fillId="4" borderId="0" xfId="0" applyNumberFormat="1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165" fontId="3" fillId="6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5" fillId="0" borderId="0" xfId="0" applyFont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0" xfId="0" applyFill="1"/>
    <xf numFmtId="0" fontId="0" fillId="0" borderId="0" xfId="0" applyFill="1" applyBorder="1"/>
    <xf numFmtId="0" fontId="3" fillId="5" borderId="0" xfId="0" applyFont="1" applyFill="1"/>
    <xf numFmtId="165" fontId="3" fillId="5" borderId="0" xfId="0" applyNumberFormat="1" applyFont="1" applyFill="1"/>
    <xf numFmtId="164" fontId="3" fillId="5" borderId="0" xfId="0" applyNumberFormat="1" applyFont="1" applyFill="1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9" fontId="3" fillId="0" borderId="0" xfId="2" applyFont="1"/>
    <xf numFmtId="44" fontId="3" fillId="0" borderId="0" xfId="1" applyFont="1"/>
    <xf numFmtId="0" fontId="3" fillId="0" borderId="0" xfId="1" applyNumberFormat="1" applyFont="1"/>
    <xf numFmtId="0" fontId="0" fillId="0" borderId="0" xfId="0" applyFont="1"/>
    <xf numFmtId="47" fontId="0" fillId="0" borderId="0" xfId="0" applyNumberFormat="1" applyFont="1"/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horizontal="center"/>
    </xf>
    <xf numFmtId="47" fontId="3" fillId="0" borderId="0" xfId="0" applyNumberFormat="1" applyFont="1"/>
    <xf numFmtId="0" fontId="15" fillId="0" borderId="0" xfId="0" applyFont="1" applyAlignment="1"/>
    <xf numFmtId="47" fontId="16" fillId="0" borderId="0" xfId="0" applyNumberFormat="1" applyFont="1"/>
    <xf numFmtId="9" fontId="3" fillId="5" borderId="0" xfId="2" applyFont="1" applyFill="1"/>
    <xf numFmtId="0" fontId="3" fillId="0" borderId="0" xfId="0" applyNumberFormat="1" applyFont="1"/>
    <xf numFmtId="44" fontId="3" fillId="0" borderId="0" xfId="1" applyFont="1" applyFill="1"/>
    <xf numFmtId="44" fontId="3" fillId="0" borderId="1" xfId="1" applyFont="1" applyFill="1" applyBorder="1"/>
    <xf numFmtId="44" fontId="3" fillId="0" borderId="1" xfId="1" applyFont="1" applyBorder="1"/>
    <xf numFmtId="0" fontId="3" fillId="0" borderId="0" xfId="2" applyNumberFormat="1" applyFont="1"/>
    <xf numFmtId="0" fontId="2" fillId="0" borderId="0" xfId="0" applyNumberFormat="1" applyFont="1"/>
    <xf numFmtId="0" fontId="0" fillId="0" borderId="0" xfId="0" applyNumberFormat="1"/>
    <xf numFmtId="44" fontId="0" fillId="0" borderId="0" xfId="1" applyFont="1"/>
    <xf numFmtId="9" fontId="3" fillId="0" borderId="0" xfId="2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Fill="1"/>
    <xf numFmtId="44" fontId="1" fillId="0" borderId="0" xfId="1" applyFont="1"/>
    <xf numFmtId="0" fontId="3" fillId="0" borderId="0" xfId="0" applyFont="1" applyAlignment="1">
      <alignment vertical="center"/>
    </xf>
    <xf numFmtId="0" fontId="3" fillId="11" borderId="0" xfId="0" applyFont="1" applyFill="1"/>
    <xf numFmtId="9" fontId="3" fillId="11" borderId="0" xfId="2" applyFont="1" applyFill="1"/>
    <xf numFmtId="165" fontId="3" fillId="11" borderId="0" xfId="0" applyNumberFormat="1" applyFont="1" applyFill="1"/>
    <xf numFmtId="164" fontId="3" fillId="11" borderId="0" xfId="0" applyNumberFormat="1" applyFont="1" applyFill="1"/>
    <xf numFmtId="0" fontId="7" fillId="11" borderId="0" xfId="0" applyFont="1" applyFill="1"/>
    <xf numFmtId="0" fontId="19" fillId="0" borderId="0" xfId="0" applyFont="1"/>
    <xf numFmtId="0" fontId="21" fillId="0" borderId="0" xfId="0" applyFont="1"/>
    <xf numFmtId="0" fontId="19" fillId="0" borderId="0" xfId="0" applyFont="1" applyBorder="1"/>
    <xf numFmtId="0" fontId="19" fillId="0" borderId="0" xfId="0" applyFont="1" applyBorder="1" applyAlignment="1">
      <alignment horizontal="left"/>
    </xf>
    <xf numFmtId="0" fontId="20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left"/>
    </xf>
    <xf numFmtId="0" fontId="22" fillId="0" borderId="0" xfId="0" applyFont="1"/>
    <xf numFmtId="8" fontId="19" fillId="0" borderId="0" xfId="0" applyNumberFormat="1" applyFont="1"/>
    <xf numFmtId="0" fontId="23" fillId="0" borderId="0" xfId="0" applyFont="1"/>
    <xf numFmtId="0" fontId="12" fillId="0" borderId="0" xfId="0" applyFont="1" applyFill="1"/>
    <xf numFmtId="0" fontId="0" fillId="0" borderId="0" xfId="0" applyAlignment="1">
      <alignment horizontal="center"/>
    </xf>
    <xf numFmtId="47" fontId="24" fillId="0" borderId="0" xfId="0" applyNumberFormat="1" applyFont="1"/>
    <xf numFmtId="47" fontId="19" fillId="0" borderId="0" xfId="0" applyNumberFormat="1" applyFont="1" applyBorder="1"/>
    <xf numFmtId="47" fontId="19" fillId="0" borderId="0" xfId="0" applyNumberFormat="1" applyFont="1" applyBorder="1" applyAlignment="1"/>
    <xf numFmtId="0" fontId="19" fillId="0" borderId="0" xfId="0" applyFont="1" applyBorder="1" applyAlignment="1"/>
    <xf numFmtId="49" fontId="0" fillId="0" borderId="0" xfId="0" applyNumberFormat="1"/>
    <xf numFmtId="44" fontId="0" fillId="0" borderId="0" xfId="0" applyNumberFormat="1"/>
    <xf numFmtId="3" fontId="0" fillId="0" borderId="0" xfId="0" applyNumberFormat="1"/>
    <xf numFmtId="3" fontId="0" fillId="0" borderId="0" xfId="1" applyNumberFormat="1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47" fontId="13" fillId="0" borderId="0" xfId="0" applyNumberFormat="1" applyFont="1" applyAlignment="1">
      <alignment vertical="center"/>
    </xf>
    <xf numFmtId="3" fontId="25" fillId="0" borderId="0" xfId="0" applyNumberFormat="1" applyFont="1"/>
    <xf numFmtId="3" fontId="26" fillId="0" borderId="0" xfId="0" applyNumberFormat="1" applyFont="1"/>
    <xf numFmtId="47" fontId="12" fillId="0" borderId="0" xfId="0" applyNumberFormat="1" applyFont="1"/>
    <xf numFmtId="47" fontId="27" fillId="0" borderId="0" xfId="0" applyNumberFormat="1" applyFont="1" applyBorder="1" applyAlignment="1"/>
    <xf numFmtId="47" fontId="27" fillId="0" borderId="0" xfId="0" applyNumberFormat="1" applyFont="1" applyBorder="1"/>
    <xf numFmtId="0" fontId="27" fillId="0" borderId="0" xfId="0" applyFont="1" applyBorder="1" applyAlignment="1"/>
    <xf numFmtId="0" fontId="27" fillId="0" borderId="0" xfId="0" applyFont="1" applyBorder="1"/>
    <xf numFmtId="0" fontId="28" fillId="0" borderId="0" xfId="0" applyFont="1"/>
    <xf numFmtId="47" fontId="28" fillId="0" borderId="0" xfId="0" applyNumberFormat="1" applyFont="1"/>
    <xf numFmtId="47" fontId="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  <xf numFmtId="0" fontId="17" fillId="3" borderId="0" xfId="0" applyFont="1" applyFill="1" applyAlignment="1">
      <alignment horizontal="center"/>
    </xf>
    <xf numFmtId="0" fontId="17" fillId="10" borderId="0" xfId="0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47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workbookViewId="0">
      <pane ySplit="1" topLeftCell="A92" activePane="bottomLeft" state="frozen"/>
      <selection pane="bottomLeft" activeCell="B24" sqref="B24"/>
    </sheetView>
  </sheetViews>
  <sheetFormatPr defaultRowHeight="15"/>
  <cols>
    <col min="1" max="1" width="20" bestFit="1" customWidth="1"/>
    <col min="2" max="2" width="12.140625" customWidth="1"/>
    <col min="3" max="3" width="3.28515625" customWidth="1"/>
    <col min="4" max="4" width="19.140625" customWidth="1"/>
    <col min="5" max="5" width="22" bestFit="1" customWidth="1"/>
    <col min="6" max="6" width="3.28515625" customWidth="1"/>
    <col min="7" max="7" width="21.28515625" bestFit="1" customWidth="1"/>
    <col min="8" max="8" width="12.7109375" customWidth="1"/>
    <col min="9" max="9" width="21.28515625" bestFit="1" customWidth="1"/>
    <col min="10" max="10" width="12.140625" bestFit="1" customWidth="1"/>
    <col min="11" max="11" width="5.140625" customWidth="1"/>
    <col min="12" max="12" width="10.5703125" customWidth="1"/>
    <col min="13" max="13" width="3" customWidth="1"/>
    <col min="14" max="14" width="3.28515625" customWidth="1"/>
    <col min="15" max="15" width="21.28515625" bestFit="1" customWidth="1"/>
    <col min="16" max="16" width="15.85546875" customWidth="1"/>
    <col min="20" max="20" width="14" bestFit="1" customWidth="1"/>
  </cols>
  <sheetData>
    <row r="1" spans="1:21" ht="18.75">
      <c r="A1" s="103" t="s">
        <v>0</v>
      </c>
      <c r="B1" s="103"/>
      <c r="C1" s="52"/>
      <c r="D1" s="107" t="s">
        <v>1</v>
      </c>
      <c r="E1" s="107"/>
      <c r="F1" s="52"/>
      <c r="G1" s="106" t="s">
        <v>2</v>
      </c>
      <c r="H1" s="106"/>
      <c r="I1" s="106" t="s">
        <v>3</v>
      </c>
      <c r="J1" s="106"/>
      <c r="K1" s="52"/>
      <c r="L1" s="105" t="s">
        <v>4</v>
      </c>
      <c r="M1" s="105"/>
      <c r="N1" s="52"/>
      <c r="O1" s="104" t="s">
        <v>5</v>
      </c>
      <c r="P1" s="104"/>
      <c r="S1" s="17"/>
    </row>
    <row r="2" spans="1:21" ht="18.75">
      <c r="A2" s="65" t="s">
        <v>6</v>
      </c>
      <c r="B2" s="65" t="s">
        <v>7</v>
      </c>
      <c r="C2" s="53"/>
      <c r="D2" s="65" t="s">
        <v>8</v>
      </c>
      <c r="E2" s="65" t="s">
        <v>9</v>
      </c>
      <c r="F2" s="53"/>
      <c r="G2" s="65" t="s">
        <v>10</v>
      </c>
      <c r="H2" s="65" t="s">
        <v>11</v>
      </c>
      <c r="I2" s="65" t="s">
        <v>12</v>
      </c>
      <c r="J2" s="65" t="s">
        <v>13</v>
      </c>
      <c r="K2" s="53"/>
      <c r="L2" s="53"/>
      <c r="M2" s="53"/>
      <c r="N2" s="53"/>
      <c r="O2" s="65" t="s">
        <v>14</v>
      </c>
      <c r="P2" s="65" t="s">
        <v>15</v>
      </c>
      <c r="Q2">
        <f>COUNTIF(A2:A71,"*")</f>
        <v>29</v>
      </c>
    </row>
    <row r="3" spans="1:21" ht="18.75">
      <c r="A3" s="65" t="s">
        <v>16</v>
      </c>
      <c r="B3" s="65" t="s">
        <v>17</v>
      </c>
      <c r="C3" s="53"/>
      <c r="D3" s="65" t="s">
        <v>12</v>
      </c>
      <c r="E3" s="65" t="s">
        <v>13</v>
      </c>
      <c r="F3" s="53"/>
      <c r="G3" s="65" t="s">
        <v>18</v>
      </c>
      <c r="H3" s="65" t="s">
        <v>19</v>
      </c>
      <c r="I3" s="65" t="s">
        <v>20</v>
      </c>
      <c r="J3" s="65" t="s">
        <v>21</v>
      </c>
      <c r="K3" s="53"/>
      <c r="L3" s="53"/>
      <c r="M3" s="53"/>
      <c r="N3" s="53"/>
      <c r="O3" s="65" t="s">
        <v>14</v>
      </c>
      <c r="P3" s="65" t="s">
        <v>22</v>
      </c>
      <c r="Q3">
        <f>COUNTIF(D2:D72,"*")</f>
        <v>22</v>
      </c>
      <c r="T3" s="17" t="s">
        <v>23</v>
      </c>
    </row>
    <row r="4" spans="1:21" ht="18.75">
      <c r="A4" s="65" t="s">
        <v>16</v>
      </c>
      <c r="B4" s="65" t="s">
        <v>24</v>
      </c>
      <c r="C4" s="53"/>
      <c r="D4" s="65" t="s">
        <v>25</v>
      </c>
      <c r="E4" s="65" t="s">
        <v>26</v>
      </c>
      <c r="F4" s="53"/>
      <c r="G4" s="65" t="s">
        <v>18</v>
      </c>
      <c r="H4" s="65" t="s">
        <v>27</v>
      </c>
      <c r="I4" s="65" t="s">
        <v>28</v>
      </c>
      <c r="J4" s="65" t="s">
        <v>29</v>
      </c>
      <c r="K4" s="53"/>
      <c r="L4" s="53"/>
      <c r="M4" s="53"/>
      <c r="N4" s="53"/>
      <c r="O4" s="65" t="s">
        <v>30</v>
      </c>
      <c r="P4" s="65" t="s">
        <v>31</v>
      </c>
      <c r="Q4">
        <f>COUNTIF(G2:G72,"*")</f>
        <v>21</v>
      </c>
    </row>
    <row r="5" spans="1:21" ht="18.75">
      <c r="A5" s="65" t="s">
        <v>32</v>
      </c>
      <c r="B5" s="65" t="s">
        <v>33</v>
      </c>
      <c r="C5" s="53"/>
      <c r="D5" s="65" t="s">
        <v>25</v>
      </c>
      <c r="E5" s="65" t="s">
        <v>34</v>
      </c>
      <c r="F5" s="53"/>
      <c r="G5" s="65" t="s">
        <v>35</v>
      </c>
      <c r="H5" s="65" t="s">
        <v>36</v>
      </c>
      <c r="I5" s="65" t="s">
        <v>28</v>
      </c>
      <c r="J5" s="65" t="s">
        <v>37</v>
      </c>
      <c r="K5" s="53"/>
      <c r="L5" s="53"/>
      <c r="M5" s="53"/>
      <c r="N5" s="53"/>
      <c r="O5" s="65" t="s">
        <v>30</v>
      </c>
      <c r="P5" s="65" t="s">
        <v>38</v>
      </c>
      <c r="Q5">
        <f>COUNTIF(L2:L72,"*")</f>
        <v>0</v>
      </c>
    </row>
    <row r="6" spans="1:21" ht="18.75">
      <c r="A6" s="65" t="s">
        <v>32</v>
      </c>
      <c r="B6" s="65" t="s">
        <v>39</v>
      </c>
      <c r="C6" s="53"/>
      <c r="D6" s="65" t="s">
        <v>20</v>
      </c>
      <c r="E6" s="65" t="s">
        <v>21</v>
      </c>
      <c r="F6" s="53"/>
      <c r="G6" s="65" t="s">
        <v>35</v>
      </c>
      <c r="H6" s="65" t="s">
        <v>40</v>
      </c>
      <c r="I6" s="65" t="s">
        <v>30</v>
      </c>
      <c r="J6" s="65" t="s">
        <v>38</v>
      </c>
      <c r="K6" s="53"/>
      <c r="L6" s="53"/>
      <c r="M6" s="53"/>
      <c r="N6" s="53"/>
      <c r="O6" s="65" t="s">
        <v>41</v>
      </c>
      <c r="P6" s="65" t="s">
        <v>42</v>
      </c>
      <c r="Q6">
        <f>COUNTIF(O2:O72,"*")</f>
        <v>10</v>
      </c>
    </row>
    <row r="7" spans="1:21" ht="18.75">
      <c r="A7" s="65" t="s">
        <v>8</v>
      </c>
      <c r="B7" s="65" t="s">
        <v>9</v>
      </c>
      <c r="C7" s="53"/>
      <c r="D7" s="65" t="s">
        <v>28</v>
      </c>
      <c r="E7" s="65" t="s">
        <v>29</v>
      </c>
      <c r="F7" s="53"/>
      <c r="G7" s="65" t="s">
        <v>43</v>
      </c>
      <c r="H7" s="65" t="s">
        <v>44</v>
      </c>
      <c r="I7" s="65" t="s">
        <v>45</v>
      </c>
      <c r="J7" s="65" t="s">
        <v>46</v>
      </c>
      <c r="K7" s="53"/>
      <c r="L7" s="53"/>
      <c r="M7" s="53"/>
      <c r="N7" s="53"/>
      <c r="O7" s="65" t="s">
        <v>47</v>
      </c>
      <c r="P7" s="65" t="s">
        <v>48</v>
      </c>
      <c r="Q7">
        <f>COUNTIF(I2:I73,"*")</f>
        <v>26</v>
      </c>
    </row>
    <row r="8" spans="1:21" ht="18.75">
      <c r="A8" s="65" t="s">
        <v>49</v>
      </c>
      <c r="B8" s="65" t="s">
        <v>50</v>
      </c>
      <c r="C8" s="53"/>
      <c r="D8" s="65" t="s">
        <v>28</v>
      </c>
      <c r="E8" s="65" t="s">
        <v>37</v>
      </c>
      <c r="F8" s="53"/>
      <c r="G8" s="65" t="s">
        <v>43</v>
      </c>
      <c r="H8" s="65" t="s">
        <v>51</v>
      </c>
      <c r="I8" s="65" t="s">
        <v>52</v>
      </c>
      <c r="J8" s="65" t="s">
        <v>53</v>
      </c>
      <c r="K8" s="53"/>
      <c r="L8" s="53"/>
      <c r="M8" s="53"/>
      <c r="N8" s="53"/>
      <c r="O8" s="65" t="s">
        <v>47</v>
      </c>
      <c r="P8" s="65"/>
      <c r="Q8">
        <f>SUM(Q2:Q7)</f>
        <v>108</v>
      </c>
    </row>
    <row r="9" spans="1:21" ht="18.75">
      <c r="A9" s="65" t="s">
        <v>54</v>
      </c>
      <c r="B9" s="65" t="s">
        <v>55</v>
      </c>
      <c r="C9" s="53"/>
      <c r="D9" s="65" t="s">
        <v>18</v>
      </c>
      <c r="E9" s="65" t="s">
        <v>27</v>
      </c>
      <c r="F9" s="53"/>
      <c r="G9" s="65" t="s">
        <v>43</v>
      </c>
      <c r="H9" s="65" t="s">
        <v>56</v>
      </c>
      <c r="I9" s="65" t="s">
        <v>6</v>
      </c>
      <c r="J9" s="65" t="s">
        <v>7</v>
      </c>
      <c r="K9" s="53"/>
      <c r="L9" s="53"/>
      <c r="M9" s="53"/>
      <c r="N9" s="53"/>
      <c r="O9" s="65" t="s">
        <v>57</v>
      </c>
      <c r="P9" s="65" t="s">
        <v>58</v>
      </c>
    </row>
    <row r="10" spans="1:21" ht="18.75">
      <c r="A10" s="65" t="s">
        <v>54</v>
      </c>
      <c r="B10" s="65" t="s">
        <v>59</v>
      </c>
      <c r="C10" s="53"/>
      <c r="D10" s="65" t="s">
        <v>60</v>
      </c>
      <c r="E10" s="65" t="s">
        <v>61</v>
      </c>
      <c r="F10" s="53"/>
      <c r="G10" s="65" t="s">
        <v>60</v>
      </c>
      <c r="H10" s="65" t="s">
        <v>61</v>
      </c>
      <c r="I10" s="65" t="s">
        <v>32</v>
      </c>
      <c r="J10" s="65" t="s">
        <v>33</v>
      </c>
      <c r="K10" s="53"/>
      <c r="L10" s="53"/>
      <c r="M10" s="53"/>
      <c r="N10" s="53"/>
      <c r="O10" s="65" t="s">
        <v>57</v>
      </c>
      <c r="P10" s="65" t="s">
        <v>62</v>
      </c>
      <c r="T10" s="19" t="s">
        <v>63</v>
      </c>
    </row>
    <row r="11" spans="1:21" ht="18.75">
      <c r="A11" s="65" t="s">
        <v>12</v>
      </c>
      <c r="B11" s="65" t="s">
        <v>13</v>
      </c>
      <c r="C11" s="53"/>
      <c r="D11" s="65" t="s">
        <v>60</v>
      </c>
      <c r="E11" s="65" t="s">
        <v>64</v>
      </c>
      <c r="F11" s="53"/>
      <c r="G11" s="65" t="s">
        <v>60</v>
      </c>
      <c r="H11" s="65" t="s">
        <v>64</v>
      </c>
      <c r="I11" s="65" t="s">
        <v>32</v>
      </c>
      <c r="J11" s="65" t="s">
        <v>39</v>
      </c>
      <c r="K11" s="53"/>
      <c r="L11" s="53"/>
      <c r="M11" s="53"/>
      <c r="N11" s="53"/>
      <c r="O11" s="65" t="s">
        <v>65</v>
      </c>
      <c r="P11" s="65"/>
      <c r="T11" s="18" t="s">
        <v>66</v>
      </c>
      <c r="U11" s="21"/>
    </row>
    <row r="12" spans="1:21" ht="18.75">
      <c r="A12" s="65" t="s">
        <v>67</v>
      </c>
      <c r="B12" s="65" t="s">
        <v>68</v>
      </c>
      <c r="C12" s="53"/>
      <c r="D12" s="65" t="s">
        <v>69</v>
      </c>
      <c r="E12" s="65" t="s">
        <v>70</v>
      </c>
      <c r="F12" s="53"/>
      <c r="G12" s="65" t="s">
        <v>69</v>
      </c>
      <c r="H12" s="65" t="s">
        <v>70</v>
      </c>
      <c r="I12" s="65" t="s">
        <v>49</v>
      </c>
      <c r="J12" s="65" t="s">
        <v>50</v>
      </c>
      <c r="K12" s="53"/>
      <c r="L12" s="53"/>
      <c r="M12" s="53"/>
      <c r="N12" s="53"/>
      <c r="O12" s="3"/>
      <c r="P12" s="3"/>
      <c r="T12" s="20" t="s">
        <v>71</v>
      </c>
      <c r="U12" s="22"/>
    </row>
    <row r="13" spans="1:21" ht="18.75">
      <c r="A13" s="65" t="s">
        <v>67</v>
      </c>
      <c r="B13" s="65" t="s">
        <v>72</v>
      </c>
      <c r="C13" s="53"/>
      <c r="D13" s="65" t="s">
        <v>30</v>
      </c>
      <c r="E13" s="65" t="s">
        <v>38</v>
      </c>
      <c r="F13" s="53"/>
      <c r="G13" s="65" t="s">
        <v>73</v>
      </c>
      <c r="H13" s="65" t="s">
        <v>74</v>
      </c>
      <c r="I13" s="65" t="s">
        <v>67</v>
      </c>
      <c r="J13" s="65" t="s">
        <v>72</v>
      </c>
      <c r="K13" s="53"/>
      <c r="L13" s="53"/>
      <c r="M13" s="53"/>
      <c r="N13" s="53"/>
      <c r="O13" s="3"/>
      <c r="P13" s="3"/>
    </row>
    <row r="14" spans="1:21" ht="18.75">
      <c r="A14" s="65" t="s">
        <v>25</v>
      </c>
      <c r="B14" s="65" t="s">
        <v>75</v>
      </c>
      <c r="C14" s="53"/>
      <c r="D14" s="65" t="s">
        <v>76</v>
      </c>
      <c r="E14" s="65" t="s">
        <v>62</v>
      </c>
      <c r="F14" s="53"/>
      <c r="G14" s="65" t="s">
        <v>73</v>
      </c>
      <c r="H14" s="65" t="s">
        <v>77</v>
      </c>
      <c r="I14" s="65" t="s">
        <v>52</v>
      </c>
      <c r="J14" s="65" t="s">
        <v>78</v>
      </c>
      <c r="K14" s="53"/>
      <c r="L14" s="53"/>
      <c r="M14" s="53"/>
      <c r="N14" s="53"/>
      <c r="O14" s="3"/>
      <c r="P14" s="3"/>
    </row>
    <row r="15" spans="1:21" ht="18.75">
      <c r="A15" s="65" t="s">
        <v>25</v>
      </c>
      <c r="B15" s="65" t="s">
        <v>26</v>
      </c>
      <c r="C15" s="3"/>
      <c r="D15" s="65" t="s">
        <v>49</v>
      </c>
      <c r="E15" s="65" t="s">
        <v>79</v>
      </c>
      <c r="F15" s="3"/>
      <c r="G15" s="65" t="s">
        <v>80</v>
      </c>
      <c r="H15" s="65" t="s">
        <v>81</v>
      </c>
      <c r="I15" s="65" t="s">
        <v>82</v>
      </c>
      <c r="J15" s="65" t="s">
        <v>83</v>
      </c>
      <c r="K15" s="3"/>
      <c r="L15" s="3"/>
      <c r="M15" s="3"/>
      <c r="N15" s="3"/>
      <c r="O15" s="3"/>
      <c r="P15" s="3"/>
    </row>
    <row r="16" spans="1:21" ht="18.75">
      <c r="A16" s="65" t="s">
        <v>25</v>
      </c>
      <c r="B16" s="65" t="s">
        <v>34</v>
      </c>
      <c r="C16" s="3"/>
      <c r="D16" s="65" t="s">
        <v>45</v>
      </c>
      <c r="E16" s="65" t="s">
        <v>46</v>
      </c>
      <c r="F16" s="3"/>
      <c r="G16" s="65" t="s">
        <v>80</v>
      </c>
      <c r="H16" s="65" t="s">
        <v>84</v>
      </c>
      <c r="I16" s="65" t="s">
        <v>82</v>
      </c>
      <c r="J16" s="65" t="s">
        <v>85</v>
      </c>
      <c r="K16" s="3"/>
      <c r="L16" s="3"/>
      <c r="M16" s="3"/>
      <c r="N16" s="3"/>
      <c r="O16" s="3"/>
      <c r="P16" s="3"/>
      <c r="T16" s="21"/>
      <c r="U16" s="21"/>
    </row>
    <row r="17" spans="1:21" ht="18.75">
      <c r="A17" s="65" t="s">
        <v>86</v>
      </c>
      <c r="B17" s="65" t="s">
        <v>87</v>
      </c>
      <c r="C17" s="3"/>
      <c r="D17" s="65" t="s">
        <v>88</v>
      </c>
      <c r="E17" s="65" t="s">
        <v>89</v>
      </c>
      <c r="F17" s="3"/>
      <c r="G17" s="65" t="s">
        <v>90</v>
      </c>
      <c r="H17" s="65" t="s">
        <v>91</v>
      </c>
      <c r="I17" s="65" t="s">
        <v>20</v>
      </c>
      <c r="J17" s="65" t="s">
        <v>92</v>
      </c>
      <c r="K17" s="3"/>
      <c r="L17" s="3"/>
      <c r="M17" s="3"/>
      <c r="N17" s="3"/>
      <c r="O17" s="3"/>
      <c r="P17" s="3"/>
      <c r="T17" s="21"/>
      <c r="U17" s="21"/>
    </row>
    <row r="18" spans="1:21" ht="18.75">
      <c r="A18" s="65" t="s">
        <v>86</v>
      </c>
      <c r="B18" s="65" t="s">
        <v>93</v>
      </c>
      <c r="C18" s="3"/>
      <c r="D18" s="65" t="s">
        <v>52</v>
      </c>
      <c r="E18" s="65" t="s">
        <v>53</v>
      </c>
      <c r="F18" s="3"/>
      <c r="G18" s="65" t="s">
        <v>94</v>
      </c>
      <c r="H18" s="65" t="s">
        <v>95</v>
      </c>
      <c r="I18" s="65" t="s">
        <v>96</v>
      </c>
      <c r="J18" s="65" t="s">
        <v>97</v>
      </c>
      <c r="K18" s="3"/>
      <c r="L18" s="3"/>
      <c r="M18" s="3"/>
      <c r="N18" s="3"/>
      <c r="O18" s="3"/>
      <c r="P18" s="3"/>
      <c r="T18" s="21"/>
      <c r="U18" s="21"/>
    </row>
    <row r="19" spans="1:21" ht="18.75">
      <c r="A19" s="65" t="s">
        <v>88</v>
      </c>
      <c r="B19" s="65" t="s">
        <v>98</v>
      </c>
      <c r="C19" s="53"/>
      <c r="D19" s="65" t="s">
        <v>80</v>
      </c>
      <c r="E19" s="65" t="s">
        <v>99</v>
      </c>
      <c r="F19" s="3"/>
      <c r="G19" s="65" t="s">
        <v>94</v>
      </c>
      <c r="H19" s="65" t="s">
        <v>100</v>
      </c>
      <c r="I19" s="65" t="s">
        <v>96</v>
      </c>
      <c r="J19" s="65" t="s">
        <v>101</v>
      </c>
      <c r="K19" s="3"/>
      <c r="L19" s="3"/>
      <c r="M19" s="3"/>
      <c r="N19" s="3"/>
      <c r="O19" s="3"/>
      <c r="P19" s="3"/>
      <c r="T19" s="21"/>
      <c r="U19" s="21"/>
    </row>
    <row r="20" spans="1:21" ht="18.75">
      <c r="A20" s="65" t="s">
        <v>52</v>
      </c>
      <c r="B20" s="65" t="s">
        <v>78</v>
      </c>
      <c r="C20" s="53"/>
      <c r="D20" s="65" t="s">
        <v>20</v>
      </c>
      <c r="E20" s="65" t="s">
        <v>102</v>
      </c>
      <c r="F20" s="3"/>
      <c r="G20" s="65" t="s">
        <v>103</v>
      </c>
      <c r="H20" s="65" t="s">
        <v>104</v>
      </c>
      <c r="I20" s="65" t="s">
        <v>10</v>
      </c>
      <c r="J20" s="65" t="s">
        <v>11</v>
      </c>
      <c r="K20" s="3"/>
      <c r="L20" s="3"/>
      <c r="M20" s="3"/>
      <c r="N20" s="3"/>
      <c r="O20" s="3"/>
      <c r="P20" s="3"/>
      <c r="T20" s="21"/>
      <c r="U20" s="21"/>
    </row>
    <row r="21" spans="1:21" ht="18.75">
      <c r="A21" s="65" t="s">
        <v>82</v>
      </c>
      <c r="B21" s="65" t="s">
        <v>83</v>
      </c>
      <c r="C21" s="53"/>
      <c r="D21" s="65" t="s">
        <v>82</v>
      </c>
      <c r="E21" s="71" t="s">
        <v>40</v>
      </c>
      <c r="F21" s="3"/>
      <c r="G21" s="65" t="s">
        <v>103</v>
      </c>
      <c r="H21" s="65" t="s">
        <v>105</v>
      </c>
      <c r="I21" s="65" t="s">
        <v>14</v>
      </c>
      <c r="J21" s="65" t="s">
        <v>22</v>
      </c>
      <c r="K21" s="3"/>
      <c r="L21" s="3"/>
      <c r="M21" s="3"/>
      <c r="N21" s="3"/>
      <c r="O21" s="3"/>
      <c r="P21" s="3"/>
      <c r="T21" s="21"/>
      <c r="U21" s="21"/>
    </row>
    <row r="22" spans="1:21" ht="18.75">
      <c r="A22" s="65" t="s">
        <v>82</v>
      </c>
      <c r="B22" s="65" t="s">
        <v>85</v>
      </c>
      <c r="C22" s="53"/>
      <c r="D22" s="65" t="s">
        <v>82</v>
      </c>
      <c r="E22" s="71" t="s">
        <v>106</v>
      </c>
      <c r="F22" s="3"/>
      <c r="G22" s="3" t="s">
        <v>80</v>
      </c>
      <c r="H22" s="3" t="s">
        <v>99</v>
      </c>
      <c r="I22" s="65" t="s">
        <v>30</v>
      </c>
      <c r="J22" s="65" t="s">
        <v>31</v>
      </c>
      <c r="K22" s="3"/>
      <c r="L22" s="3"/>
      <c r="M22" s="3"/>
      <c r="N22" s="3"/>
      <c r="O22" s="3"/>
      <c r="P22" s="3"/>
      <c r="T22" s="21"/>
      <c r="U22" s="21"/>
    </row>
    <row r="23" spans="1:21" ht="18.75">
      <c r="A23" s="65" t="s">
        <v>82</v>
      </c>
      <c r="B23" s="65" t="s">
        <v>21</v>
      </c>
      <c r="C23" s="53"/>
      <c r="D23" s="65" t="s">
        <v>82</v>
      </c>
      <c r="E23" s="71" t="s">
        <v>77</v>
      </c>
      <c r="F23" s="3"/>
      <c r="G23" s="3"/>
      <c r="H23" s="3"/>
      <c r="I23" s="65" t="s">
        <v>12</v>
      </c>
      <c r="J23" s="65" t="s">
        <v>107</v>
      </c>
      <c r="K23" s="3"/>
      <c r="L23" s="3"/>
      <c r="M23" s="3"/>
      <c r="N23" s="3"/>
      <c r="O23" s="3"/>
      <c r="P23" s="3"/>
      <c r="T23" s="21"/>
      <c r="U23" s="21"/>
    </row>
    <row r="24" spans="1:21" ht="18.75">
      <c r="A24" s="65" t="s">
        <v>20</v>
      </c>
      <c r="B24" s="65" t="s">
        <v>92</v>
      </c>
      <c r="C24" s="53"/>
      <c r="E24" s="53"/>
      <c r="F24" s="3"/>
      <c r="G24" s="3"/>
      <c r="H24" s="3"/>
      <c r="I24" s="65" t="s">
        <v>67</v>
      </c>
      <c r="J24" s="65" t="s">
        <v>108</v>
      </c>
      <c r="K24" s="3"/>
      <c r="L24" s="3"/>
      <c r="M24" s="3"/>
      <c r="N24" s="3"/>
      <c r="O24" s="3"/>
      <c r="P24" s="3"/>
      <c r="T24" s="21"/>
      <c r="U24" s="21"/>
    </row>
    <row r="25" spans="1:21" ht="18.75">
      <c r="A25" s="65" t="s">
        <v>20</v>
      </c>
      <c r="B25" s="65" t="s">
        <v>21</v>
      </c>
      <c r="C25" s="53"/>
      <c r="E25" s="53"/>
      <c r="F25" s="3"/>
      <c r="G25" s="3"/>
      <c r="H25" s="3"/>
      <c r="I25" s="65" t="s">
        <v>109</v>
      </c>
      <c r="J25" s="65" t="s">
        <v>110</v>
      </c>
      <c r="K25" s="3"/>
      <c r="L25" s="3"/>
      <c r="M25" s="3"/>
      <c r="N25" s="3"/>
      <c r="O25" s="3"/>
      <c r="P25" s="3"/>
      <c r="T25" s="21"/>
      <c r="U25" s="21"/>
    </row>
    <row r="26" spans="1:21" ht="18.75">
      <c r="A26" s="65" t="s">
        <v>6</v>
      </c>
      <c r="B26" s="65" t="s">
        <v>111</v>
      </c>
      <c r="C26" s="53"/>
      <c r="E26" s="53"/>
      <c r="F26" s="3"/>
      <c r="G26" s="3"/>
      <c r="H26" s="3"/>
      <c r="I26" s="65" t="s">
        <v>47</v>
      </c>
      <c r="J26" s="35" t="s">
        <v>112</v>
      </c>
      <c r="K26" s="3"/>
      <c r="L26" s="3"/>
      <c r="M26" s="3"/>
      <c r="N26" s="3"/>
      <c r="O26" s="3"/>
      <c r="P26" s="3"/>
      <c r="T26" s="21"/>
      <c r="U26" s="21"/>
    </row>
    <row r="27" spans="1:21" ht="18.75">
      <c r="A27" s="65" t="s">
        <v>28</v>
      </c>
      <c r="B27" s="65" t="s">
        <v>29</v>
      </c>
      <c r="C27" s="53"/>
      <c r="E27" s="53"/>
      <c r="F27" s="3"/>
      <c r="G27" s="3"/>
      <c r="H27" s="3"/>
      <c r="I27" s="65" t="s">
        <v>47</v>
      </c>
      <c r="J27" s="35" t="s">
        <v>48</v>
      </c>
      <c r="K27" s="3"/>
      <c r="L27" s="3"/>
      <c r="M27" s="3"/>
      <c r="N27" s="3"/>
      <c r="O27" s="3"/>
      <c r="P27" s="3"/>
      <c r="T27" s="21"/>
      <c r="U27" s="21"/>
    </row>
    <row r="28" spans="1:21" ht="18.75">
      <c r="A28" s="65" t="s">
        <v>28</v>
      </c>
      <c r="B28" s="65" t="s">
        <v>37</v>
      </c>
      <c r="C28" s="53"/>
      <c r="E28" s="5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T28" s="21"/>
      <c r="U28" s="21"/>
    </row>
    <row r="29" spans="1:21" ht="18.75">
      <c r="A29" s="65" t="s">
        <v>96</v>
      </c>
      <c r="B29" s="65" t="s">
        <v>97</v>
      </c>
      <c r="C29" s="53"/>
      <c r="E29" s="5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T29" s="21"/>
      <c r="U29" s="21"/>
    </row>
    <row r="30" spans="1:21" ht="18.75">
      <c r="A30" s="65" t="s">
        <v>96</v>
      </c>
      <c r="B30" s="65" t="s">
        <v>101</v>
      </c>
      <c r="C30" s="53"/>
      <c r="E30" s="5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T30" s="21"/>
      <c r="U30" s="21"/>
    </row>
    <row r="31" spans="1:21" ht="18.75">
      <c r="C31" s="53"/>
      <c r="E31" s="5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T31" s="21"/>
      <c r="U31" s="21"/>
    </row>
    <row r="32" spans="1:21" ht="18.75">
      <c r="C32" s="53"/>
      <c r="E32" s="5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3:16" ht="18.75">
      <c r="C33" s="53"/>
      <c r="E33" s="5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3:16" ht="18.75">
      <c r="C34" s="53"/>
      <c r="E34" s="5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3:16" ht="18.75">
      <c r="C35" s="53"/>
      <c r="E35" s="5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3:16" ht="18.75">
      <c r="C36" s="53"/>
      <c r="D36" s="53"/>
      <c r="E36" s="5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3:16">
      <c r="C37" s="21"/>
      <c r="D37" s="21"/>
      <c r="E37" s="21"/>
    </row>
  </sheetData>
  <mergeCells count="6">
    <mergeCell ref="A1:B1"/>
    <mergeCell ref="O1:P1"/>
    <mergeCell ref="L1:M1"/>
    <mergeCell ref="G1:H1"/>
    <mergeCell ref="D1:E1"/>
    <mergeCell ref="I1:J1"/>
  </mergeCells>
  <phoneticPr fontId="18" type="noConversion"/>
  <printOptions gridLines="1"/>
  <pageMargins left="0.7" right="0.7" top="0.75" bottom="0.75" header="0.3" footer="0.3"/>
  <pageSetup orientation="portrait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</sheetPr>
  <dimension ref="A1:L50"/>
  <sheetViews>
    <sheetView workbookViewId="0">
      <selection activeCell="N17" sqref="N17"/>
    </sheetView>
  </sheetViews>
  <sheetFormatPr defaultRowHeight="15"/>
  <cols>
    <col min="1" max="1" width="3" bestFit="1" customWidth="1"/>
    <col min="2" max="2" width="16.5703125" bestFit="1" customWidth="1"/>
    <col min="3" max="3" width="11" style="2" bestFit="1" customWidth="1"/>
    <col min="4" max="4" width="11" style="2" customWidth="1"/>
    <col min="12" max="12" width="9.140625" style="2" customWidth="1"/>
  </cols>
  <sheetData>
    <row r="1" spans="1:12" s="3" customFormat="1" ht="18.75">
      <c r="B1" s="3" t="s">
        <v>200</v>
      </c>
      <c r="C1" s="3" t="s">
        <v>194</v>
      </c>
      <c r="D1" s="4" t="s">
        <v>195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 t="s">
        <v>196</v>
      </c>
      <c r="L1" s="4" t="s">
        <v>197</v>
      </c>
    </row>
    <row r="2" spans="1:12">
      <c r="A2">
        <v>1</v>
      </c>
      <c r="B2" t="s">
        <v>82</v>
      </c>
      <c r="C2" s="36" t="s">
        <v>106</v>
      </c>
      <c r="D2" s="2">
        <v>1.9085648148148149E-4</v>
      </c>
      <c r="E2">
        <v>30</v>
      </c>
      <c r="F2">
        <v>30</v>
      </c>
      <c r="G2">
        <v>30</v>
      </c>
      <c r="H2">
        <v>30</v>
      </c>
      <c r="I2">
        <v>30</v>
      </c>
      <c r="J2">
        <v>30</v>
      </c>
      <c r="K2">
        <f>SUM(E2:J2)</f>
        <v>180</v>
      </c>
      <c r="L2" s="2">
        <v>2.4229166666666665E-3</v>
      </c>
    </row>
    <row r="3" spans="1:12">
      <c r="A3">
        <v>2</v>
      </c>
      <c r="B3" t="s">
        <v>129</v>
      </c>
      <c r="C3" s="36" t="s">
        <v>29</v>
      </c>
      <c r="D3" s="2">
        <v>3.4085648148148148E-4</v>
      </c>
      <c r="E3">
        <v>30</v>
      </c>
      <c r="F3">
        <v>30</v>
      </c>
      <c r="G3">
        <v>30</v>
      </c>
      <c r="H3">
        <v>30</v>
      </c>
      <c r="I3">
        <v>30</v>
      </c>
      <c r="J3">
        <v>30</v>
      </c>
      <c r="K3">
        <f>SUM(E3:J3)</f>
        <v>180</v>
      </c>
      <c r="L3" s="2">
        <v>2.9332175925925927E-3</v>
      </c>
    </row>
    <row r="4" spans="1:12">
      <c r="A4">
        <v>3</v>
      </c>
      <c r="B4" t="s">
        <v>82</v>
      </c>
      <c r="C4" s="36" t="s">
        <v>40</v>
      </c>
      <c r="D4" s="2">
        <v>2.2048611111111111E-4</v>
      </c>
      <c r="E4">
        <v>30</v>
      </c>
      <c r="F4">
        <v>30</v>
      </c>
      <c r="G4">
        <v>30</v>
      </c>
      <c r="H4">
        <v>30</v>
      </c>
      <c r="I4">
        <v>30</v>
      </c>
      <c r="J4">
        <v>30</v>
      </c>
      <c r="K4">
        <f>SUM(E4:J4)</f>
        <v>180</v>
      </c>
      <c r="L4" s="2">
        <v>3.3445601851851852E-3</v>
      </c>
    </row>
    <row r="5" spans="1:12">
      <c r="A5">
        <v>4</v>
      </c>
      <c r="B5" t="s">
        <v>82</v>
      </c>
      <c r="C5" s="36" t="s">
        <v>77</v>
      </c>
      <c r="D5" s="2">
        <v>3.300925925925926E-4</v>
      </c>
      <c r="E5">
        <v>30</v>
      </c>
      <c r="F5">
        <v>30</v>
      </c>
      <c r="G5">
        <v>30</v>
      </c>
      <c r="H5">
        <v>30</v>
      </c>
      <c r="I5">
        <v>30</v>
      </c>
      <c r="J5">
        <v>30</v>
      </c>
      <c r="K5">
        <f>SUM(E5:J5)</f>
        <v>180</v>
      </c>
      <c r="L5" s="2">
        <v>3.5771990740740742E-3</v>
      </c>
    </row>
    <row r="6" spans="1:12">
      <c r="A6">
        <v>5</v>
      </c>
      <c r="B6" t="s">
        <v>123</v>
      </c>
      <c r="C6" s="36" t="s">
        <v>21</v>
      </c>
      <c r="D6" s="2">
        <v>1.8796296296296294E-4</v>
      </c>
      <c r="E6">
        <v>30</v>
      </c>
      <c r="F6">
        <v>30</v>
      </c>
      <c r="G6">
        <v>30</v>
      </c>
      <c r="H6">
        <v>30</v>
      </c>
      <c r="I6">
        <v>30</v>
      </c>
      <c r="J6">
        <v>30</v>
      </c>
      <c r="K6">
        <f>SUM(E6:J6)</f>
        <v>180</v>
      </c>
      <c r="L6" s="2">
        <v>3.8491898148148144E-3</v>
      </c>
    </row>
    <row r="7" spans="1:12">
      <c r="A7">
        <v>6</v>
      </c>
      <c r="B7" t="s">
        <v>130</v>
      </c>
      <c r="C7" s="36" t="s">
        <v>7</v>
      </c>
      <c r="D7" s="2">
        <v>1.8368055555555556E-4</v>
      </c>
      <c r="E7">
        <v>30</v>
      </c>
      <c r="F7">
        <v>30</v>
      </c>
      <c r="G7">
        <v>30</v>
      </c>
      <c r="H7">
        <v>30</v>
      </c>
      <c r="I7">
        <v>30</v>
      </c>
      <c r="J7">
        <v>30</v>
      </c>
      <c r="K7">
        <f>SUM(E7:J7)</f>
        <v>180</v>
      </c>
      <c r="L7" s="2">
        <v>4.6643518518518518E-3</v>
      </c>
    </row>
    <row r="8" spans="1:12">
      <c r="A8">
        <v>7</v>
      </c>
      <c r="B8" t="s">
        <v>134</v>
      </c>
      <c r="C8" s="36" t="s">
        <v>13</v>
      </c>
      <c r="D8" s="2">
        <v>2.7083333333333332E-4</v>
      </c>
      <c r="E8">
        <v>30</v>
      </c>
      <c r="F8">
        <v>30</v>
      </c>
      <c r="G8">
        <v>30</v>
      </c>
      <c r="H8">
        <v>30</v>
      </c>
      <c r="I8">
        <v>30</v>
      </c>
      <c r="J8">
        <v>0</v>
      </c>
      <c r="K8">
        <f>SUM(E8:J8)</f>
        <v>150</v>
      </c>
      <c r="L8" s="2">
        <v>4.8611111111111112E-3</v>
      </c>
    </row>
    <row r="9" spans="1:12">
      <c r="A9">
        <v>8</v>
      </c>
      <c r="B9" t="s">
        <v>127</v>
      </c>
      <c r="C9" s="36" t="s">
        <v>99</v>
      </c>
      <c r="D9" s="2">
        <v>3.814814814814815E-4</v>
      </c>
      <c r="E9">
        <v>30</v>
      </c>
      <c r="F9">
        <v>30</v>
      </c>
      <c r="G9">
        <v>30</v>
      </c>
      <c r="H9">
        <v>30</v>
      </c>
      <c r="I9">
        <v>30</v>
      </c>
      <c r="J9">
        <v>0</v>
      </c>
      <c r="K9">
        <f>SUM(E9:J9)</f>
        <v>150</v>
      </c>
      <c r="L9" s="2">
        <v>4.8611111111111112E-3</v>
      </c>
    </row>
    <row r="10" spans="1:12">
      <c r="A10">
        <v>9</v>
      </c>
      <c r="B10" t="s">
        <v>122</v>
      </c>
      <c r="C10" s="36" t="s">
        <v>61</v>
      </c>
      <c r="D10" s="2">
        <v>2.175925925925926E-4</v>
      </c>
      <c r="E10">
        <v>30</v>
      </c>
      <c r="F10">
        <v>25</v>
      </c>
      <c r="G10">
        <v>30</v>
      </c>
      <c r="H10">
        <v>30</v>
      </c>
      <c r="I10">
        <v>20</v>
      </c>
      <c r="J10">
        <v>0</v>
      </c>
      <c r="K10">
        <f>SUM(E10:J10)</f>
        <v>135</v>
      </c>
      <c r="L10" s="2">
        <v>4.8611111111111112E-3</v>
      </c>
    </row>
    <row r="11" spans="1:12">
      <c r="A11">
        <v>10</v>
      </c>
      <c r="B11" t="s">
        <v>137</v>
      </c>
      <c r="C11" s="36" t="s">
        <v>79</v>
      </c>
      <c r="D11" s="2">
        <v>2.6631944444444446E-4</v>
      </c>
      <c r="E11">
        <v>30</v>
      </c>
      <c r="F11">
        <v>30</v>
      </c>
      <c r="G11">
        <v>30</v>
      </c>
      <c r="H11">
        <v>30</v>
      </c>
      <c r="I11">
        <v>0</v>
      </c>
      <c r="J11">
        <v>0</v>
      </c>
      <c r="K11">
        <v>120</v>
      </c>
      <c r="L11" s="2">
        <v>4.8611111111111112E-3</v>
      </c>
    </row>
    <row r="12" spans="1:12">
      <c r="A12">
        <v>11</v>
      </c>
      <c r="B12" t="s">
        <v>132</v>
      </c>
      <c r="C12" s="36" t="s">
        <v>38</v>
      </c>
      <c r="D12" s="2">
        <v>2.6678240740740737E-4</v>
      </c>
      <c r="E12">
        <v>30</v>
      </c>
      <c r="F12">
        <v>30</v>
      </c>
      <c r="G12">
        <v>30</v>
      </c>
      <c r="H12">
        <v>30</v>
      </c>
      <c r="I12">
        <v>0</v>
      </c>
      <c r="J12">
        <v>0</v>
      </c>
      <c r="K12">
        <f>SUM(E12:J12)</f>
        <v>120</v>
      </c>
      <c r="L12" s="2">
        <v>4.8611111111111112E-3</v>
      </c>
    </row>
    <row r="13" spans="1:12">
      <c r="A13">
        <v>12</v>
      </c>
      <c r="B13" t="s">
        <v>123</v>
      </c>
      <c r="C13" s="36" t="s">
        <v>102</v>
      </c>
      <c r="D13" s="2">
        <v>2.7106481481481486E-4</v>
      </c>
      <c r="E13">
        <v>30</v>
      </c>
      <c r="F13">
        <v>30</v>
      </c>
      <c r="G13">
        <v>30</v>
      </c>
      <c r="H13">
        <v>0</v>
      </c>
      <c r="I13">
        <v>0</v>
      </c>
      <c r="J13">
        <v>0</v>
      </c>
      <c r="K13">
        <f>SUM(E13:J13)</f>
        <v>90</v>
      </c>
      <c r="L13" s="2">
        <v>4.8611111111111112E-3</v>
      </c>
    </row>
    <row r="14" spans="1:12">
      <c r="A14">
        <v>13</v>
      </c>
      <c r="B14" t="s">
        <v>136</v>
      </c>
      <c r="C14" s="36" t="s">
        <v>53</v>
      </c>
      <c r="D14" s="2">
        <v>5.4490740740740736E-4</v>
      </c>
      <c r="E14">
        <v>30</v>
      </c>
      <c r="F14">
        <v>30</v>
      </c>
      <c r="G14">
        <v>20</v>
      </c>
      <c r="H14">
        <v>0</v>
      </c>
      <c r="I14">
        <v>0</v>
      </c>
      <c r="J14">
        <v>0</v>
      </c>
      <c r="K14">
        <f>SUM(E14:J14)</f>
        <v>80</v>
      </c>
      <c r="L14" s="2">
        <v>4.8611111111111112E-3</v>
      </c>
    </row>
    <row r="15" spans="1:12">
      <c r="A15">
        <v>14</v>
      </c>
      <c r="B15" t="s">
        <v>122</v>
      </c>
      <c r="C15" s="36" t="s">
        <v>64</v>
      </c>
      <c r="D15" s="2">
        <v>1.7699074074074073E-3</v>
      </c>
      <c r="E15">
        <v>30</v>
      </c>
      <c r="F15">
        <v>20</v>
      </c>
      <c r="G15">
        <v>30</v>
      </c>
      <c r="H15">
        <v>0</v>
      </c>
      <c r="I15">
        <v>0</v>
      </c>
      <c r="J15">
        <v>0</v>
      </c>
      <c r="K15">
        <f>SUM(E15:J15)</f>
        <v>80</v>
      </c>
      <c r="L15" s="2">
        <v>4.8611111111111112E-3</v>
      </c>
    </row>
    <row r="16" spans="1:12">
      <c r="A16">
        <v>15</v>
      </c>
      <c r="B16" t="s">
        <v>139</v>
      </c>
      <c r="C16" s="36" t="s">
        <v>62</v>
      </c>
      <c r="D16" s="2">
        <v>9.2650462962962966E-4</v>
      </c>
      <c r="E16">
        <v>15</v>
      </c>
      <c r="F16">
        <v>5</v>
      </c>
      <c r="G16">
        <v>5</v>
      </c>
      <c r="H16">
        <v>0</v>
      </c>
      <c r="I16">
        <v>0</v>
      </c>
      <c r="J16">
        <v>0</v>
      </c>
      <c r="K16">
        <f>SUM(E16:J16)</f>
        <v>25</v>
      </c>
      <c r="L16" s="2">
        <v>4.8611111111111112E-3</v>
      </c>
    </row>
    <row r="17" spans="1:12">
      <c r="A17">
        <v>16</v>
      </c>
      <c r="B17" t="s">
        <v>8</v>
      </c>
      <c r="C17" s="36" t="s">
        <v>9</v>
      </c>
      <c r="D17" s="2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 s="2">
        <v>0</v>
      </c>
    </row>
    <row r="18" spans="1:12">
      <c r="A18">
        <v>17</v>
      </c>
      <c r="B18" t="s">
        <v>129</v>
      </c>
      <c r="C18" s="36" t="s">
        <v>37</v>
      </c>
      <c r="D18" s="2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 s="2">
        <v>0</v>
      </c>
    </row>
    <row r="19" spans="1:12">
      <c r="A19">
        <v>18</v>
      </c>
      <c r="B19" t="s">
        <v>138</v>
      </c>
      <c r="C19" s="36" t="s">
        <v>26</v>
      </c>
      <c r="D19" s="2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f>SUM(E19:J19)</f>
        <v>0</v>
      </c>
      <c r="L19" s="2">
        <v>0</v>
      </c>
    </row>
    <row r="20" spans="1:12">
      <c r="A20">
        <v>19</v>
      </c>
      <c r="B20" t="s">
        <v>138</v>
      </c>
      <c r="C20" s="36" t="s">
        <v>34</v>
      </c>
      <c r="D20" s="2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f>SUM(E20:J20)</f>
        <v>0</v>
      </c>
      <c r="L20" s="2">
        <v>0</v>
      </c>
    </row>
    <row r="21" spans="1:12">
      <c r="A21">
        <v>20</v>
      </c>
      <c r="B21" t="s">
        <v>18</v>
      </c>
      <c r="C21" s="36" t="s">
        <v>27</v>
      </c>
      <c r="D21" s="2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 s="2">
        <v>0</v>
      </c>
    </row>
    <row r="22" spans="1:12">
      <c r="A22">
        <v>21</v>
      </c>
      <c r="B22" t="s">
        <v>126</v>
      </c>
      <c r="C22" s="36" t="s">
        <v>70</v>
      </c>
      <c r="D22" s="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 s="2">
        <v>0</v>
      </c>
    </row>
    <row r="23" spans="1:12">
      <c r="A23">
        <v>22</v>
      </c>
      <c r="B23" t="s">
        <v>140</v>
      </c>
      <c r="C23" s="36" t="s">
        <v>46</v>
      </c>
      <c r="D23" s="2">
        <v>0</v>
      </c>
      <c r="E23" s="49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f>SUM(E23:J23)</f>
        <v>0</v>
      </c>
      <c r="L23" s="2">
        <v>0</v>
      </c>
    </row>
    <row r="24" spans="1:12">
      <c r="K24">
        <f t="shared" ref="K19:K50" si="0">SUM(E24:J24)</f>
        <v>0</v>
      </c>
    </row>
    <row r="25" spans="1:12">
      <c r="K25">
        <f t="shared" si="0"/>
        <v>0</v>
      </c>
    </row>
    <row r="26" spans="1:12">
      <c r="K26">
        <f t="shared" si="0"/>
        <v>0</v>
      </c>
    </row>
    <row r="27" spans="1:12">
      <c r="K27">
        <f t="shared" si="0"/>
        <v>0</v>
      </c>
    </row>
    <row r="28" spans="1:12">
      <c r="K28">
        <f t="shared" si="0"/>
        <v>0</v>
      </c>
    </row>
    <row r="29" spans="1:12">
      <c r="K29">
        <f t="shared" si="0"/>
        <v>0</v>
      </c>
    </row>
    <row r="30" spans="1:12">
      <c r="K30">
        <f t="shared" si="0"/>
        <v>0</v>
      </c>
    </row>
    <row r="31" spans="1:12">
      <c r="K31">
        <f t="shared" si="0"/>
        <v>0</v>
      </c>
    </row>
    <row r="32" spans="1:12">
      <c r="K32">
        <f t="shared" si="0"/>
        <v>0</v>
      </c>
    </row>
    <row r="33" spans="11:11">
      <c r="K33">
        <f t="shared" si="0"/>
        <v>0</v>
      </c>
    </row>
    <row r="34" spans="11:11">
      <c r="K34">
        <f t="shared" si="0"/>
        <v>0</v>
      </c>
    </row>
    <row r="35" spans="11:11">
      <c r="K35">
        <f t="shared" si="0"/>
        <v>0</v>
      </c>
    </row>
    <row r="36" spans="11:11">
      <c r="K36">
        <f t="shared" si="0"/>
        <v>0</v>
      </c>
    </row>
    <row r="37" spans="11:11">
      <c r="K37">
        <f t="shared" si="0"/>
        <v>0</v>
      </c>
    </row>
    <row r="38" spans="11:11">
      <c r="K38">
        <f t="shared" si="0"/>
        <v>0</v>
      </c>
    </row>
    <row r="39" spans="11:11">
      <c r="K39">
        <f t="shared" si="0"/>
        <v>0</v>
      </c>
    </row>
    <row r="40" spans="11:11">
      <c r="K40">
        <f t="shared" si="0"/>
        <v>0</v>
      </c>
    </row>
    <row r="41" spans="11:11">
      <c r="K41">
        <f t="shared" si="0"/>
        <v>0</v>
      </c>
    </row>
    <row r="42" spans="11:11">
      <c r="K42">
        <f t="shared" si="0"/>
        <v>0</v>
      </c>
    </row>
    <row r="43" spans="11:11">
      <c r="K43">
        <f t="shared" si="0"/>
        <v>0</v>
      </c>
    </row>
    <row r="44" spans="11:11">
      <c r="K44">
        <f t="shared" si="0"/>
        <v>0</v>
      </c>
    </row>
    <row r="45" spans="11:11">
      <c r="K45">
        <f t="shared" si="0"/>
        <v>0</v>
      </c>
    </row>
    <row r="46" spans="11:11">
      <c r="K46">
        <f t="shared" si="0"/>
        <v>0</v>
      </c>
    </row>
    <row r="47" spans="11:11">
      <c r="K47">
        <f t="shared" si="0"/>
        <v>0</v>
      </c>
    </row>
    <row r="48" spans="11:11">
      <c r="K48">
        <f t="shared" si="0"/>
        <v>0</v>
      </c>
    </row>
    <row r="49" spans="11:11">
      <c r="K49">
        <f t="shared" si="0"/>
        <v>0</v>
      </c>
    </row>
    <row r="50" spans="11:11">
      <c r="K50">
        <f t="shared" si="0"/>
        <v>0</v>
      </c>
    </row>
  </sheetData>
  <sortState xmlns:xlrd2="http://schemas.microsoft.com/office/spreadsheetml/2017/richdata2" ref="B2:L23">
    <sortCondition descending="1" ref="K2:K23"/>
    <sortCondition ref="L2:L23"/>
    <sortCondition ref="D2:D23"/>
  </sortState>
  <phoneticPr fontId="18" type="noConversion"/>
  <printOptions gridLines="1"/>
  <pageMargins left="0.7" right="0.7" top="0.75" bottom="0.75" header="0.3" footer="0.3"/>
  <pageSetup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</sheetPr>
  <dimension ref="A1:M23"/>
  <sheetViews>
    <sheetView workbookViewId="0">
      <selection activeCell="M23" sqref="A1:M23"/>
    </sheetView>
  </sheetViews>
  <sheetFormatPr defaultRowHeight="15"/>
  <cols>
    <col min="1" max="1" width="3.28515625" bestFit="1" customWidth="1"/>
    <col min="2" max="2" width="16.5703125" bestFit="1" customWidth="1"/>
    <col min="3" max="3" width="17.42578125" customWidth="1"/>
    <col min="4" max="4" width="3.28515625" customWidth="1"/>
    <col min="5" max="7" width="8.28515625" customWidth="1"/>
    <col min="8" max="8" width="7.85546875" style="2" bestFit="1" customWidth="1"/>
    <col min="9" max="10" width="7.85546875" style="2" customWidth="1"/>
    <col min="11" max="11" width="9.140625" style="2" bestFit="1" customWidth="1"/>
  </cols>
  <sheetData>
    <row r="1" spans="1:13" s="3" customFormat="1" ht="18.75">
      <c r="A1" s="32"/>
      <c r="B1" s="32" t="s">
        <v>200</v>
      </c>
      <c r="C1" s="32" t="s">
        <v>194</v>
      </c>
      <c r="D1" s="32"/>
      <c r="E1" s="32" t="s">
        <v>201</v>
      </c>
      <c r="F1" s="32" t="s">
        <v>202</v>
      </c>
      <c r="G1" s="32" t="s">
        <v>207</v>
      </c>
      <c r="H1" s="33" t="s">
        <v>197</v>
      </c>
      <c r="I1" s="2" t="s">
        <v>202</v>
      </c>
      <c r="J1" s="2" t="s">
        <v>208</v>
      </c>
      <c r="K1" s="33" t="s">
        <v>195</v>
      </c>
      <c r="L1" s="3" t="s">
        <v>202</v>
      </c>
      <c r="M1" s="3" t="s">
        <v>209</v>
      </c>
    </row>
    <row r="2" spans="1:13">
      <c r="A2" s="32">
        <v>1</v>
      </c>
      <c r="B2" t="s">
        <v>129</v>
      </c>
      <c r="C2" s="34" t="s">
        <v>29</v>
      </c>
      <c r="D2" s="34"/>
      <c r="E2" s="77">
        <v>180</v>
      </c>
      <c r="F2" s="77">
        <v>180</v>
      </c>
      <c r="G2" s="77">
        <f t="shared" ref="G2:G23" si="0">SUM(E2:F2)</f>
        <v>360</v>
      </c>
      <c r="H2" s="2">
        <v>2.9230324074074072E-3</v>
      </c>
      <c r="I2" s="2">
        <v>2.9332175925925927E-3</v>
      </c>
      <c r="J2" s="33">
        <f t="shared" ref="J2:J23" si="1">SUM(H2:I2)</f>
        <v>5.8562500000000003E-3</v>
      </c>
      <c r="K2" s="2">
        <v>2.5335648148148152E-4</v>
      </c>
      <c r="L2" s="2">
        <v>3.4085648148148148E-4</v>
      </c>
      <c r="M2" s="2">
        <f t="shared" ref="M2:M23" si="2">SUM(K2:L2)</f>
        <v>5.9421296296296305E-4</v>
      </c>
    </row>
    <row r="3" spans="1:13">
      <c r="A3" s="32">
        <v>2</v>
      </c>
      <c r="B3" t="s">
        <v>82</v>
      </c>
      <c r="C3" s="34" t="s">
        <v>40</v>
      </c>
      <c r="D3" s="34"/>
      <c r="E3" s="77">
        <v>180</v>
      </c>
      <c r="F3" s="77">
        <v>180</v>
      </c>
      <c r="G3" s="77">
        <f t="shared" si="0"/>
        <v>360</v>
      </c>
      <c r="H3" s="33">
        <v>2.850810185185185E-3</v>
      </c>
      <c r="I3" s="2">
        <v>3.3445601851851852E-3</v>
      </c>
      <c r="J3" s="33">
        <f t="shared" si="1"/>
        <v>6.1953703703703702E-3</v>
      </c>
      <c r="K3" s="33">
        <v>5.5868055555555564E-4</v>
      </c>
      <c r="L3" s="2">
        <v>2.2048611111111111E-4</v>
      </c>
      <c r="M3" s="2">
        <f t="shared" si="2"/>
        <v>7.7916666666666672E-4</v>
      </c>
    </row>
    <row r="4" spans="1:13">
      <c r="A4">
        <v>3</v>
      </c>
      <c r="B4" t="s">
        <v>123</v>
      </c>
      <c r="C4" s="34" t="s">
        <v>21</v>
      </c>
      <c r="D4" s="34"/>
      <c r="E4" s="77">
        <v>180</v>
      </c>
      <c r="F4" s="77">
        <v>180</v>
      </c>
      <c r="G4" s="77">
        <f t="shared" si="0"/>
        <v>360</v>
      </c>
      <c r="H4" s="33">
        <v>2.6081018518518515E-3</v>
      </c>
      <c r="I4" s="2">
        <v>3.8491898148148144E-3</v>
      </c>
      <c r="J4" s="33">
        <f t="shared" si="1"/>
        <v>6.4572916666666659E-3</v>
      </c>
      <c r="K4" s="33">
        <v>2.1354166666666668E-4</v>
      </c>
      <c r="L4" s="2">
        <v>1.8796296296296294E-4</v>
      </c>
      <c r="M4" s="2">
        <f t="shared" si="2"/>
        <v>4.0150462962962959E-4</v>
      </c>
    </row>
    <row r="5" spans="1:13">
      <c r="A5" s="32">
        <v>4</v>
      </c>
      <c r="B5" t="s">
        <v>206</v>
      </c>
      <c r="C5" s="34" t="s">
        <v>7</v>
      </c>
      <c r="D5" s="34"/>
      <c r="E5" s="77">
        <v>180</v>
      </c>
      <c r="F5" s="77">
        <v>180</v>
      </c>
      <c r="G5" s="77">
        <f t="shared" si="0"/>
        <v>360</v>
      </c>
      <c r="H5" s="33">
        <v>2.7571759259259264E-3</v>
      </c>
      <c r="I5" s="2">
        <v>4.6643518518518518E-3</v>
      </c>
      <c r="J5" s="33">
        <f t="shared" si="1"/>
        <v>7.4215277777777786E-3</v>
      </c>
      <c r="K5" s="33">
        <v>7.0995370370370364E-4</v>
      </c>
      <c r="L5" s="2">
        <v>1.8368055555555556E-4</v>
      </c>
      <c r="M5" s="2">
        <f t="shared" si="2"/>
        <v>8.9363425925925916E-4</v>
      </c>
    </row>
    <row r="6" spans="1:13">
      <c r="A6" s="32">
        <v>5</v>
      </c>
      <c r="B6" t="s">
        <v>127</v>
      </c>
      <c r="C6" s="34" t="s">
        <v>99</v>
      </c>
      <c r="D6" s="34"/>
      <c r="E6" s="77">
        <v>180</v>
      </c>
      <c r="F6" s="77">
        <v>150</v>
      </c>
      <c r="G6" s="77">
        <f t="shared" si="0"/>
        <v>330</v>
      </c>
      <c r="H6" s="33">
        <v>1.7531249999999997E-3</v>
      </c>
      <c r="I6" s="2">
        <v>4.8611111111111112E-3</v>
      </c>
      <c r="J6" s="33">
        <f t="shared" si="1"/>
        <v>6.6142361111111107E-3</v>
      </c>
      <c r="K6" s="33">
        <v>3.4722222222222224E-4</v>
      </c>
      <c r="L6" s="2">
        <v>3.814814814814815E-4</v>
      </c>
      <c r="M6" s="2">
        <f t="shared" si="2"/>
        <v>7.2870370370370374E-4</v>
      </c>
    </row>
    <row r="7" spans="1:13">
      <c r="A7" s="32">
        <v>6</v>
      </c>
      <c r="B7" t="s">
        <v>82</v>
      </c>
      <c r="C7" s="34" t="s">
        <v>106</v>
      </c>
      <c r="D7" s="34"/>
      <c r="E7" s="77">
        <v>120</v>
      </c>
      <c r="F7" s="77">
        <v>180</v>
      </c>
      <c r="G7" s="77">
        <f t="shared" si="0"/>
        <v>300</v>
      </c>
      <c r="H7" s="33">
        <v>4.8611111111111112E-3</v>
      </c>
      <c r="I7" s="2">
        <v>2.4229166666666665E-3</v>
      </c>
      <c r="J7" s="33">
        <f t="shared" si="1"/>
        <v>7.2840277777777782E-3</v>
      </c>
      <c r="K7" s="33">
        <v>3.5474537037037034E-4</v>
      </c>
      <c r="L7" s="2">
        <v>1.9085648148148149E-4</v>
      </c>
      <c r="M7" s="2">
        <f t="shared" si="2"/>
        <v>5.456018518518518E-4</v>
      </c>
    </row>
    <row r="8" spans="1:13">
      <c r="A8">
        <v>7</v>
      </c>
      <c r="B8" t="s">
        <v>137</v>
      </c>
      <c r="C8" s="34" t="s">
        <v>79</v>
      </c>
      <c r="D8" s="34"/>
      <c r="E8" s="77">
        <v>180</v>
      </c>
      <c r="F8" s="77">
        <v>120</v>
      </c>
      <c r="G8" s="77">
        <f t="shared" si="0"/>
        <v>300</v>
      </c>
      <c r="H8" s="33">
        <v>2.575925925925926E-3</v>
      </c>
      <c r="I8" s="2">
        <v>4.8611111111111112E-3</v>
      </c>
      <c r="J8" s="33">
        <f t="shared" si="1"/>
        <v>7.4370370370370371E-3</v>
      </c>
      <c r="K8" s="33">
        <v>3.528935185185185E-4</v>
      </c>
      <c r="L8" s="2">
        <v>2.6631944444444446E-4</v>
      </c>
      <c r="M8" s="2">
        <f t="shared" si="2"/>
        <v>6.192129629629629E-4</v>
      </c>
    </row>
    <row r="9" spans="1:13">
      <c r="A9" s="32">
        <v>8</v>
      </c>
      <c r="B9" t="s">
        <v>132</v>
      </c>
      <c r="C9" s="34" t="s">
        <v>38</v>
      </c>
      <c r="D9" s="34"/>
      <c r="E9" s="77">
        <v>140</v>
      </c>
      <c r="F9" s="77">
        <v>120</v>
      </c>
      <c r="G9" s="77">
        <f t="shared" si="0"/>
        <v>260</v>
      </c>
      <c r="H9" s="33">
        <v>4.8611111111111112E-3</v>
      </c>
      <c r="I9" s="2">
        <v>4.8611111111111112E-3</v>
      </c>
      <c r="J9" s="33">
        <f t="shared" si="1"/>
        <v>9.7222222222222224E-3</v>
      </c>
      <c r="K9" s="33">
        <v>7.1666666666666667E-4</v>
      </c>
      <c r="L9" s="2">
        <v>2.6678240740740737E-4</v>
      </c>
      <c r="M9" s="2">
        <f t="shared" si="2"/>
        <v>9.8344907407407409E-4</v>
      </c>
    </row>
    <row r="10" spans="1:13">
      <c r="A10" s="32">
        <v>9</v>
      </c>
      <c r="B10" t="s">
        <v>122</v>
      </c>
      <c r="C10" s="34" t="s">
        <v>61</v>
      </c>
      <c r="D10" s="34"/>
      <c r="E10" s="77">
        <v>110</v>
      </c>
      <c r="F10" s="77">
        <v>135</v>
      </c>
      <c r="G10" s="77">
        <f t="shared" si="0"/>
        <v>245</v>
      </c>
      <c r="H10" s="33">
        <v>4.8611111111111112E-3</v>
      </c>
      <c r="I10" s="2">
        <v>4.8611111111111112E-3</v>
      </c>
      <c r="J10" s="33">
        <f t="shared" si="1"/>
        <v>9.7222222222222224E-3</v>
      </c>
      <c r="K10" s="33">
        <v>1.0972222222222223E-3</v>
      </c>
      <c r="L10" s="2">
        <v>2.175925925925926E-4</v>
      </c>
      <c r="M10" s="2">
        <f t="shared" si="2"/>
        <v>1.3148148148148149E-3</v>
      </c>
    </row>
    <row r="11" spans="1:13">
      <c r="A11" s="32">
        <v>10</v>
      </c>
      <c r="B11" t="s">
        <v>122</v>
      </c>
      <c r="C11" s="34" t="s">
        <v>64</v>
      </c>
      <c r="D11" s="34"/>
      <c r="E11" s="77">
        <v>150</v>
      </c>
      <c r="F11" s="77">
        <v>80</v>
      </c>
      <c r="G11" s="77">
        <f t="shared" si="0"/>
        <v>230</v>
      </c>
      <c r="H11" s="33">
        <v>4.8611111111111112E-3</v>
      </c>
      <c r="I11" s="2">
        <v>4.8611111111111112E-3</v>
      </c>
      <c r="J11" s="33">
        <f t="shared" si="1"/>
        <v>9.7222222222222224E-3</v>
      </c>
      <c r="K11" s="33">
        <v>8.2141203703703705E-4</v>
      </c>
      <c r="L11" s="2">
        <v>1.7699074074074073E-3</v>
      </c>
      <c r="M11" s="2">
        <f t="shared" si="2"/>
        <v>2.5913194444444443E-3</v>
      </c>
    </row>
    <row r="12" spans="1:13">
      <c r="A12">
        <v>11</v>
      </c>
      <c r="B12" t="s">
        <v>82</v>
      </c>
      <c r="C12" s="34" t="s">
        <v>77</v>
      </c>
      <c r="E12" s="77">
        <v>30</v>
      </c>
      <c r="F12" s="77">
        <v>180</v>
      </c>
      <c r="G12" s="77">
        <f t="shared" si="0"/>
        <v>210</v>
      </c>
      <c r="H12" s="33">
        <v>4.8611111111111112E-3</v>
      </c>
      <c r="I12" s="2">
        <v>3.5771990740740742E-3</v>
      </c>
      <c r="J12" s="33">
        <f t="shared" si="1"/>
        <v>8.4383101851851858E-3</v>
      </c>
      <c r="K12" s="33">
        <v>2.5092592592592593E-4</v>
      </c>
      <c r="L12" s="2">
        <v>3.300925925925926E-4</v>
      </c>
      <c r="M12" s="2">
        <f t="shared" si="2"/>
        <v>5.8101851851851847E-4</v>
      </c>
    </row>
    <row r="13" spans="1:13">
      <c r="A13" s="32">
        <v>12</v>
      </c>
      <c r="B13" t="s">
        <v>134</v>
      </c>
      <c r="C13" s="34" t="s">
        <v>13</v>
      </c>
      <c r="E13" s="77">
        <v>60</v>
      </c>
      <c r="F13" s="77">
        <v>150</v>
      </c>
      <c r="G13" s="77">
        <f t="shared" si="0"/>
        <v>210</v>
      </c>
      <c r="H13" s="33">
        <v>4.8611111111111112E-3</v>
      </c>
      <c r="I13" s="2">
        <v>4.8611111111111112E-3</v>
      </c>
      <c r="J13" s="33">
        <f t="shared" si="1"/>
        <v>9.7222222222222224E-3</v>
      </c>
      <c r="K13" s="33">
        <v>1.8297453703703705E-3</v>
      </c>
      <c r="L13" s="2">
        <v>2.7083333333333332E-4</v>
      </c>
      <c r="M13" s="2">
        <f t="shared" si="2"/>
        <v>2.1005787037037039E-3</v>
      </c>
    </row>
    <row r="14" spans="1:13">
      <c r="A14" s="32">
        <v>13</v>
      </c>
      <c r="B14" t="s">
        <v>136</v>
      </c>
      <c r="C14" s="34" t="s">
        <v>53</v>
      </c>
      <c r="D14" s="34"/>
      <c r="E14" s="77">
        <v>120</v>
      </c>
      <c r="F14" s="77">
        <v>80</v>
      </c>
      <c r="G14" s="77">
        <f t="shared" si="0"/>
        <v>200</v>
      </c>
      <c r="H14" s="33">
        <v>4.8611111111111112E-3</v>
      </c>
      <c r="I14" s="2">
        <v>4.8611111111111112E-3</v>
      </c>
      <c r="J14" s="33">
        <f t="shared" si="1"/>
        <v>9.7222222222222224E-3</v>
      </c>
      <c r="K14" s="33">
        <v>2.0347222222222221E-4</v>
      </c>
      <c r="L14" s="2">
        <v>5.4490740740740736E-4</v>
      </c>
      <c r="M14" s="2">
        <f t="shared" si="2"/>
        <v>7.4837962962962955E-4</v>
      </c>
    </row>
    <row r="15" spans="1:13">
      <c r="A15" s="32">
        <v>14</v>
      </c>
      <c r="B15" t="s">
        <v>18</v>
      </c>
      <c r="C15" s="34" t="s">
        <v>27</v>
      </c>
      <c r="D15" s="34"/>
      <c r="E15" s="77">
        <v>170</v>
      </c>
      <c r="F15" s="77">
        <v>0</v>
      </c>
      <c r="G15" s="77">
        <f t="shared" si="0"/>
        <v>170</v>
      </c>
      <c r="H15" s="33">
        <v>3.2075231481481481E-3</v>
      </c>
      <c r="I15" s="2">
        <v>0</v>
      </c>
      <c r="J15" s="33">
        <f t="shared" si="1"/>
        <v>3.2075231481481481E-3</v>
      </c>
      <c r="K15" s="33">
        <v>5.0335648148148147E-4</v>
      </c>
      <c r="L15" s="2">
        <v>0</v>
      </c>
      <c r="M15" s="2">
        <f t="shared" si="2"/>
        <v>5.0335648148148147E-4</v>
      </c>
    </row>
    <row r="16" spans="1:13">
      <c r="A16">
        <v>15</v>
      </c>
      <c r="B16" t="s">
        <v>138</v>
      </c>
      <c r="C16" s="34" t="s">
        <v>34</v>
      </c>
      <c r="D16" s="34"/>
      <c r="E16" s="77">
        <v>150</v>
      </c>
      <c r="F16" s="77">
        <v>0</v>
      </c>
      <c r="G16" s="77">
        <f t="shared" si="0"/>
        <v>150</v>
      </c>
      <c r="H16" s="2">
        <v>4.8611111111111112E-3</v>
      </c>
      <c r="I16" s="2">
        <v>0</v>
      </c>
      <c r="J16" s="33">
        <f t="shared" si="1"/>
        <v>4.8611111111111112E-3</v>
      </c>
      <c r="K16" s="2">
        <v>2.716435185185185E-4</v>
      </c>
      <c r="L16" s="2">
        <v>0</v>
      </c>
      <c r="M16" s="2">
        <f t="shared" si="2"/>
        <v>2.716435185185185E-4</v>
      </c>
    </row>
    <row r="17" spans="1:13">
      <c r="A17" s="32">
        <v>16</v>
      </c>
      <c r="B17" t="s">
        <v>138</v>
      </c>
      <c r="C17" s="34" t="s">
        <v>26</v>
      </c>
      <c r="D17" s="34"/>
      <c r="E17" s="77">
        <v>120</v>
      </c>
      <c r="F17" s="77">
        <v>0</v>
      </c>
      <c r="G17" s="77">
        <f t="shared" si="0"/>
        <v>120</v>
      </c>
      <c r="H17" s="33">
        <v>4.8611111111111112E-3</v>
      </c>
      <c r="I17" s="2">
        <v>0</v>
      </c>
      <c r="J17" s="33">
        <f t="shared" si="1"/>
        <v>4.8611111111111112E-3</v>
      </c>
      <c r="K17" s="33">
        <v>2.6643518518518515E-4</v>
      </c>
      <c r="L17" s="2">
        <v>0</v>
      </c>
      <c r="M17" s="2">
        <f t="shared" si="2"/>
        <v>2.6643518518518515E-4</v>
      </c>
    </row>
    <row r="18" spans="1:13">
      <c r="A18" s="32">
        <v>17</v>
      </c>
      <c r="B18" t="s">
        <v>123</v>
      </c>
      <c r="C18" s="34" t="s">
        <v>102</v>
      </c>
      <c r="E18" s="77">
        <v>20</v>
      </c>
      <c r="F18" s="77">
        <v>90</v>
      </c>
      <c r="G18" s="77">
        <f t="shared" si="0"/>
        <v>110</v>
      </c>
      <c r="H18" s="33">
        <v>4.8611111111111112E-3</v>
      </c>
      <c r="I18" s="2">
        <v>4.8611111111111112E-3</v>
      </c>
      <c r="J18" s="33">
        <f t="shared" si="1"/>
        <v>9.7222222222222224E-3</v>
      </c>
      <c r="K18" s="33">
        <v>6.9317129629629633E-4</v>
      </c>
      <c r="L18" s="2">
        <v>2.7106481481481486E-4</v>
      </c>
      <c r="M18" s="2">
        <f t="shared" si="2"/>
        <v>9.6423611111111124E-4</v>
      </c>
    </row>
    <row r="19" spans="1:13">
      <c r="A19" s="32">
        <v>18</v>
      </c>
      <c r="B19" t="s">
        <v>126</v>
      </c>
      <c r="C19" s="34" t="s">
        <v>70</v>
      </c>
      <c r="E19" s="77">
        <v>90</v>
      </c>
      <c r="F19" s="77">
        <v>0</v>
      </c>
      <c r="G19" s="77">
        <f t="shared" si="0"/>
        <v>90</v>
      </c>
      <c r="H19" s="33">
        <v>4.8611111111111112E-3</v>
      </c>
      <c r="I19" s="2">
        <v>0</v>
      </c>
      <c r="J19" s="33">
        <f t="shared" si="1"/>
        <v>4.8611111111111112E-3</v>
      </c>
      <c r="K19" s="33">
        <v>2.3263888888888889E-4</v>
      </c>
      <c r="L19" s="2">
        <v>0</v>
      </c>
      <c r="M19" s="2">
        <f t="shared" si="2"/>
        <v>2.3263888888888889E-4</v>
      </c>
    </row>
    <row r="20" spans="1:13">
      <c r="A20">
        <v>19</v>
      </c>
      <c r="B20" t="s">
        <v>140</v>
      </c>
      <c r="C20" s="34" t="s">
        <v>46</v>
      </c>
      <c r="E20" s="77">
        <v>30</v>
      </c>
      <c r="F20" s="77">
        <v>0</v>
      </c>
      <c r="G20" s="77">
        <f t="shared" si="0"/>
        <v>30</v>
      </c>
      <c r="H20" s="2">
        <v>4.8611111111111112E-3</v>
      </c>
      <c r="I20" s="2">
        <v>0</v>
      </c>
      <c r="J20" s="33">
        <f t="shared" si="1"/>
        <v>4.8611111111111112E-3</v>
      </c>
      <c r="K20" s="2">
        <v>9.3287037037037028E-5</v>
      </c>
      <c r="L20" s="2">
        <v>0</v>
      </c>
      <c r="M20" s="2">
        <f t="shared" si="2"/>
        <v>9.3287037037037028E-5</v>
      </c>
    </row>
    <row r="21" spans="1:13">
      <c r="A21" s="32">
        <v>20</v>
      </c>
      <c r="B21" t="s">
        <v>8</v>
      </c>
      <c r="C21" s="34" t="s">
        <v>9</v>
      </c>
      <c r="E21" s="77">
        <v>30</v>
      </c>
      <c r="F21" s="77">
        <v>0</v>
      </c>
      <c r="G21" s="77">
        <f t="shared" si="0"/>
        <v>30</v>
      </c>
      <c r="H21" s="33">
        <v>4.8611111111111112E-3</v>
      </c>
      <c r="I21" s="2">
        <v>0</v>
      </c>
      <c r="J21" s="33">
        <f t="shared" si="1"/>
        <v>4.8611111111111112E-3</v>
      </c>
      <c r="K21" s="33">
        <v>3.0879629629629627E-4</v>
      </c>
      <c r="L21" s="2">
        <v>0</v>
      </c>
      <c r="M21" s="2">
        <f t="shared" si="2"/>
        <v>3.0879629629629627E-4</v>
      </c>
    </row>
    <row r="22" spans="1:13">
      <c r="A22" s="32">
        <v>21</v>
      </c>
      <c r="B22" t="s">
        <v>129</v>
      </c>
      <c r="C22" s="34" t="s">
        <v>37</v>
      </c>
      <c r="E22" s="77">
        <v>30</v>
      </c>
      <c r="F22" s="77">
        <v>0</v>
      </c>
      <c r="G22" s="77">
        <f t="shared" si="0"/>
        <v>30</v>
      </c>
      <c r="H22" s="33">
        <v>4.8611111111111112E-3</v>
      </c>
      <c r="I22" s="2">
        <v>0</v>
      </c>
      <c r="J22" s="33">
        <f t="shared" si="1"/>
        <v>4.8611111111111112E-3</v>
      </c>
      <c r="K22" s="33">
        <v>7.2037037037037046E-4</v>
      </c>
      <c r="L22" s="2">
        <v>0</v>
      </c>
      <c r="M22" s="2">
        <f t="shared" si="2"/>
        <v>7.2037037037037046E-4</v>
      </c>
    </row>
    <row r="23" spans="1:13">
      <c r="A23" s="32">
        <v>22</v>
      </c>
      <c r="B23" t="s">
        <v>139</v>
      </c>
      <c r="C23" s="34" t="s">
        <v>62</v>
      </c>
      <c r="E23" s="77">
        <v>0</v>
      </c>
      <c r="F23" s="77">
        <v>25</v>
      </c>
      <c r="G23" s="77">
        <f t="shared" si="0"/>
        <v>25</v>
      </c>
      <c r="H23" s="33">
        <v>4.8611111111111112E-3</v>
      </c>
      <c r="I23" s="2">
        <v>4.8611111111111112E-3</v>
      </c>
      <c r="J23" s="33">
        <f t="shared" si="1"/>
        <v>9.7222222222222224E-3</v>
      </c>
      <c r="K23" s="33">
        <v>0</v>
      </c>
      <c r="L23" s="2">
        <v>9.2650462962962966E-4</v>
      </c>
      <c r="M23" s="2">
        <f t="shared" si="2"/>
        <v>9.2650462962962966E-4</v>
      </c>
    </row>
  </sheetData>
  <sortState xmlns:xlrd2="http://schemas.microsoft.com/office/spreadsheetml/2017/richdata2" ref="A1:M23">
    <sortCondition descending="1" ref="G1:G23"/>
    <sortCondition ref="J1:J23"/>
    <sortCondition ref="M1:M23"/>
  </sortState>
  <phoneticPr fontId="18" type="noConversion"/>
  <printOptions gridLines="1"/>
  <pageMargins left="0.25" right="0.25" top="0.75" bottom="0.75" header="0.3" footer="0.3"/>
  <pageSetup orientation="landscape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A1:L49"/>
  <sheetViews>
    <sheetView workbookViewId="0">
      <selection activeCell="D11" sqref="D11"/>
    </sheetView>
  </sheetViews>
  <sheetFormatPr defaultRowHeight="15"/>
  <cols>
    <col min="1" max="1" width="4" bestFit="1" customWidth="1"/>
    <col min="2" max="2" width="16.5703125" bestFit="1" customWidth="1"/>
    <col min="3" max="3" width="16.5703125" customWidth="1"/>
    <col min="4" max="4" width="11" style="2" bestFit="1" customWidth="1"/>
    <col min="12" max="12" width="9.140625" style="2" customWidth="1"/>
  </cols>
  <sheetData>
    <row r="1" spans="1:12" s="3" customFormat="1" ht="18.75">
      <c r="B1" s="3" t="s">
        <v>193</v>
      </c>
      <c r="C1" s="3" t="s">
        <v>194</v>
      </c>
      <c r="D1" s="4" t="s">
        <v>195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 t="s">
        <v>196</v>
      </c>
      <c r="L1" s="4" t="s">
        <v>197</v>
      </c>
    </row>
    <row r="2" spans="1:12">
      <c r="A2">
        <v>1</v>
      </c>
      <c r="B2" s="26" t="s">
        <v>30</v>
      </c>
      <c r="C2" s="26" t="s">
        <v>38</v>
      </c>
      <c r="D2" s="2">
        <v>3.4606481481481484E-4</v>
      </c>
      <c r="E2">
        <v>30</v>
      </c>
      <c r="F2">
        <v>30</v>
      </c>
      <c r="G2">
        <v>30</v>
      </c>
      <c r="H2">
        <v>30</v>
      </c>
      <c r="I2">
        <v>30</v>
      </c>
      <c r="J2">
        <v>30</v>
      </c>
      <c r="K2">
        <v>180</v>
      </c>
      <c r="L2" s="2">
        <v>4.2476851851851851E-3</v>
      </c>
    </row>
    <row r="3" spans="1:12">
      <c r="A3">
        <v>2</v>
      </c>
      <c r="B3" s="26" t="s">
        <v>14</v>
      </c>
      <c r="C3" s="26" t="s">
        <v>22</v>
      </c>
      <c r="D3" s="2">
        <v>9.6898148148148136E-4</v>
      </c>
      <c r="E3">
        <v>15</v>
      </c>
      <c r="F3">
        <v>30</v>
      </c>
      <c r="G3">
        <v>30</v>
      </c>
      <c r="H3">
        <v>30</v>
      </c>
      <c r="I3">
        <v>30</v>
      </c>
      <c r="J3">
        <v>20</v>
      </c>
      <c r="K3">
        <v>155</v>
      </c>
      <c r="L3" s="2">
        <v>4.8611111111111112E-3</v>
      </c>
    </row>
    <row r="4" spans="1:12">
      <c r="A4">
        <v>3</v>
      </c>
      <c r="B4" s="26" t="s">
        <v>145</v>
      </c>
      <c r="C4" s="26" t="s">
        <v>48</v>
      </c>
      <c r="D4" s="2">
        <v>6.4710648148148147E-4</v>
      </c>
      <c r="E4">
        <v>15</v>
      </c>
      <c r="F4">
        <v>30</v>
      </c>
      <c r="G4">
        <v>30</v>
      </c>
      <c r="H4">
        <v>30</v>
      </c>
      <c r="I4">
        <v>0</v>
      </c>
      <c r="J4">
        <v>0</v>
      </c>
      <c r="K4">
        <v>105</v>
      </c>
      <c r="L4" s="2">
        <v>4.8611111111111112E-3</v>
      </c>
    </row>
    <row r="5" spans="1:12">
      <c r="A5">
        <v>4</v>
      </c>
      <c r="B5" s="26" t="s">
        <v>10</v>
      </c>
      <c r="C5" s="26" t="s">
        <v>11</v>
      </c>
      <c r="D5" s="2">
        <v>1.2212962962962963E-3</v>
      </c>
      <c r="E5">
        <v>30</v>
      </c>
      <c r="F5">
        <v>30</v>
      </c>
      <c r="G5">
        <v>30</v>
      </c>
      <c r="H5">
        <v>0</v>
      </c>
      <c r="I5">
        <v>0</v>
      </c>
      <c r="J5">
        <v>0</v>
      </c>
      <c r="K5">
        <v>90</v>
      </c>
      <c r="L5" s="2">
        <v>4.8611111111111112E-3</v>
      </c>
    </row>
    <row r="6" spans="1:12">
      <c r="A6">
        <v>5</v>
      </c>
      <c r="B6" s="26" t="s">
        <v>145</v>
      </c>
      <c r="C6" s="26" t="s">
        <v>112</v>
      </c>
      <c r="D6" s="2">
        <v>1.0879629629629629E-3</v>
      </c>
      <c r="E6">
        <v>15</v>
      </c>
      <c r="F6">
        <v>30</v>
      </c>
      <c r="G6">
        <v>0</v>
      </c>
      <c r="H6">
        <v>0</v>
      </c>
      <c r="I6">
        <v>0</v>
      </c>
      <c r="J6">
        <v>0</v>
      </c>
      <c r="K6">
        <v>45</v>
      </c>
      <c r="L6" s="2">
        <v>4.8611111111111112E-3</v>
      </c>
    </row>
    <row r="7" spans="1:12">
      <c r="A7">
        <v>6</v>
      </c>
      <c r="B7" s="26" t="s">
        <v>30</v>
      </c>
      <c r="C7" s="26" t="s">
        <v>31</v>
      </c>
      <c r="D7" s="2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s="2">
        <v>4.8611111111111112E-3</v>
      </c>
    </row>
    <row r="8" spans="1:12">
      <c r="A8">
        <v>7</v>
      </c>
      <c r="B8" s="26"/>
      <c r="C8" s="26"/>
    </row>
    <row r="9" spans="1:12">
      <c r="A9">
        <v>8</v>
      </c>
      <c r="B9" s="26"/>
      <c r="C9" s="26"/>
    </row>
    <row r="10" spans="1:12">
      <c r="A10">
        <v>9</v>
      </c>
      <c r="B10" s="26"/>
      <c r="C10" s="26"/>
      <c r="D10" s="112" t="s">
        <v>210</v>
      </c>
      <c r="E10" s="112"/>
      <c r="F10" s="112"/>
      <c r="G10" s="112"/>
      <c r="H10" s="112"/>
    </row>
    <row r="11" spans="1:12">
      <c r="A11">
        <v>10</v>
      </c>
      <c r="B11" s="26"/>
      <c r="C11" s="26"/>
    </row>
    <row r="12" spans="1:12">
      <c r="A12">
        <v>11</v>
      </c>
      <c r="B12" s="26"/>
      <c r="C12" s="26"/>
    </row>
    <row r="13" spans="1:12">
      <c r="A13">
        <v>12</v>
      </c>
      <c r="B13" s="26"/>
      <c r="C13" s="26"/>
    </row>
    <row r="14" spans="1:12">
      <c r="A14">
        <v>13</v>
      </c>
      <c r="B14" s="26"/>
      <c r="C14" s="26"/>
    </row>
    <row r="15" spans="1:12">
      <c r="A15">
        <v>14</v>
      </c>
      <c r="B15" s="26"/>
      <c r="C15" s="26"/>
    </row>
    <row r="16" spans="1:12">
      <c r="A16">
        <v>15</v>
      </c>
      <c r="B16" s="26"/>
      <c r="C16" s="26"/>
    </row>
    <row r="17" spans="1:11">
      <c r="A17">
        <v>16</v>
      </c>
      <c r="B17" s="26"/>
      <c r="C17" s="26"/>
    </row>
    <row r="18" spans="1:11">
      <c r="A18">
        <v>17</v>
      </c>
      <c r="B18" s="26"/>
      <c r="C18" s="26"/>
      <c r="K18">
        <f t="shared" ref="K18:K49" si="0">SUM(E18:J18)</f>
        <v>0</v>
      </c>
    </row>
    <row r="19" spans="1:11">
      <c r="A19">
        <v>18</v>
      </c>
      <c r="B19" s="26"/>
      <c r="C19" s="26"/>
      <c r="K19">
        <f t="shared" si="0"/>
        <v>0</v>
      </c>
    </row>
    <row r="20" spans="1:11">
      <c r="A20">
        <v>19</v>
      </c>
      <c r="B20" s="26"/>
      <c r="C20" s="26"/>
      <c r="K20">
        <f t="shared" si="0"/>
        <v>0</v>
      </c>
    </row>
    <row r="21" spans="1:11">
      <c r="A21">
        <v>20</v>
      </c>
      <c r="B21" s="26"/>
      <c r="C21" s="26"/>
      <c r="K21">
        <f t="shared" si="0"/>
        <v>0</v>
      </c>
    </row>
    <row r="22" spans="1:11">
      <c r="A22">
        <v>21</v>
      </c>
      <c r="B22" s="26"/>
      <c r="C22" s="26"/>
      <c r="K22">
        <f t="shared" si="0"/>
        <v>0</v>
      </c>
    </row>
    <row r="23" spans="1:11">
      <c r="A23">
        <v>22</v>
      </c>
      <c r="B23" s="26"/>
      <c r="C23" s="26"/>
      <c r="K23">
        <f t="shared" si="0"/>
        <v>0</v>
      </c>
    </row>
    <row r="24" spans="1:11">
      <c r="A24">
        <v>23</v>
      </c>
      <c r="B24" s="26"/>
      <c r="C24" s="26"/>
      <c r="K24">
        <f t="shared" si="0"/>
        <v>0</v>
      </c>
    </row>
    <row r="25" spans="1:11">
      <c r="A25">
        <v>24</v>
      </c>
      <c r="B25" s="26"/>
      <c r="C25" s="26"/>
      <c r="K25">
        <f t="shared" si="0"/>
        <v>0</v>
      </c>
    </row>
    <row r="26" spans="1:11">
      <c r="K26">
        <f t="shared" si="0"/>
        <v>0</v>
      </c>
    </row>
    <row r="27" spans="1:11">
      <c r="K27">
        <f t="shared" si="0"/>
        <v>0</v>
      </c>
    </row>
    <row r="28" spans="1:11">
      <c r="K28">
        <f t="shared" si="0"/>
        <v>0</v>
      </c>
    </row>
    <row r="29" spans="1:11">
      <c r="K29">
        <f t="shared" si="0"/>
        <v>0</v>
      </c>
    </row>
    <row r="30" spans="1:11">
      <c r="K30">
        <f t="shared" si="0"/>
        <v>0</v>
      </c>
    </row>
    <row r="31" spans="1:11">
      <c r="K31">
        <f t="shared" si="0"/>
        <v>0</v>
      </c>
    </row>
    <row r="32" spans="1:11">
      <c r="K32">
        <f t="shared" si="0"/>
        <v>0</v>
      </c>
    </row>
    <row r="33" spans="11:11">
      <c r="K33">
        <f t="shared" si="0"/>
        <v>0</v>
      </c>
    </row>
    <row r="34" spans="11:11">
      <c r="K34">
        <f t="shared" si="0"/>
        <v>0</v>
      </c>
    </row>
    <row r="35" spans="11:11">
      <c r="K35">
        <f t="shared" si="0"/>
        <v>0</v>
      </c>
    </row>
    <row r="36" spans="11:11">
      <c r="K36">
        <f t="shared" si="0"/>
        <v>0</v>
      </c>
    </row>
    <row r="37" spans="11:11">
      <c r="K37">
        <f t="shared" si="0"/>
        <v>0</v>
      </c>
    </row>
    <row r="38" spans="11:11">
      <c r="K38">
        <f t="shared" si="0"/>
        <v>0</v>
      </c>
    </row>
    <row r="39" spans="11:11">
      <c r="K39">
        <f t="shared" si="0"/>
        <v>0</v>
      </c>
    </row>
    <row r="40" spans="11:11">
      <c r="K40">
        <f t="shared" si="0"/>
        <v>0</v>
      </c>
    </row>
    <row r="41" spans="11:11">
      <c r="K41">
        <f t="shared" si="0"/>
        <v>0</v>
      </c>
    </row>
    <row r="42" spans="11:11">
      <c r="K42">
        <f t="shared" si="0"/>
        <v>0</v>
      </c>
    </row>
    <row r="43" spans="11:11">
      <c r="K43">
        <f t="shared" si="0"/>
        <v>0</v>
      </c>
    </row>
    <row r="44" spans="11:11">
      <c r="K44">
        <f t="shared" si="0"/>
        <v>0</v>
      </c>
    </row>
    <row r="45" spans="11:11">
      <c r="K45">
        <f t="shared" si="0"/>
        <v>0</v>
      </c>
    </row>
    <row r="46" spans="11:11">
      <c r="K46">
        <f t="shared" si="0"/>
        <v>0</v>
      </c>
    </row>
    <row r="47" spans="11:11">
      <c r="K47">
        <f t="shared" si="0"/>
        <v>0</v>
      </c>
    </row>
    <row r="48" spans="11:11">
      <c r="K48">
        <f t="shared" si="0"/>
        <v>0</v>
      </c>
    </row>
    <row r="49" spans="11:11">
      <c r="K49">
        <f t="shared" si="0"/>
        <v>0</v>
      </c>
    </row>
  </sheetData>
  <sortState xmlns:xlrd2="http://schemas.microsoft.com/office/spreadsheetml/2017/richdata2" ref="A2:L7">
    <sortCondition descending="1" ref="K2:K7"/>
    <sortCondition ref="L2:L7"/>
    <sortCondition ref="D2:D7"/>
  </sortState>
  <mergeCells count="1">
    <mergeCell ref="D10:H10"/>
  </mergeCells>
  <phoneticPr fontId="18" type="noConversion"/>
  <printOptions gridLines="1"/>
  <pageMargins left="0.7" right="0.7" top="0.75" bottom="0.75" header="0.3" footer="0.3"/>
  <pageSetup orientation="landscape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39997558519241921"/>
  </sheetPr>
  <dimension ref="A1:N52"/>
  <sheetViews>
    <sheetView workbookViewId="0">
      <selection activeCell="B3" sqref="B3"/>
    </sheetView>
  </sheetViews>
  <sheetFormatPr defaultRowHeight="15"/>
  <cols>
    <col min="1" max="1" width="3" bestFit="1" customWidth="1"/>
    <col min="2" max="2" width="16.5703125" bestFit="1" customWidth="1"/>
    <col min="3" max="3" width="11" style="2" bestFit="1" customWidth="1"/>
    <col min="4" max="4" width="11" style="2" customWidth="1"/>
    <col min="5" max="5" width="6.28515625" customWidth="1"/>
    <col min="6" max="6" width="5.28515625" customWidth="1"/>
    <col min="7" max="10" width="4.5703125" customWidth="1"/>
    <col min="11" max="11" width="4" customWidth="1"/>
    <col min="12" max="12" width="5.7109375" customWidth="1"/>
    <col min="14" max="14" width="9.140625" style="2" customWidth="1"/>
  </cols>
  <sheetData>
    <row r="1" spans="1:14" s="3" customFormat="1" ht="18.75">
      <c r="B1" s="3" t="s">
        <v>193</v>
      </c>
      <c r="C1" s="3" t="s">
        <v>194</v>
      </c>
      <c r="D1" s="4" t="s">
        <v>195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M1" s="3" t="s">
        <v>196</v>
      </c>
      <c r="N1" s="4"/>
    </row>
    <row r="2" spans="1:14">
      <c r="B2" t="s">
        <v>211</v>
      </c>
    </row>
    <row r="3" spans="1:14">
      <c r="B3" t="s">
        <v>201</v>
      </c>
    </row>
    <row r="4" spans="1:14">
      <c r="A4">
        <v>1</v>
      </c>
      <c r="B4" s="26"/>
      <c r="M4">
        <f t="shared" ref="M4:M26" si="0">SUM(E4:L4)</f>
        <v>0</v>
      </c>
    </row>
    <row r="5" spans="1:14">
      <c r="A5">
        <v>2</v>
      </c>
      <c r="B5" s="26"/>
      <c r="M5">
        <f t="shared" si="0"/>
        <v>0</v>
      </c>
    </row>
    <row r="6" spans="1:14">
      <c r="A6">
        <v>3</v>
      </c>
      <c r="B6" s="26"/>
      <c r="M6">
        <f t="shared" si="0"/>
        <v>0</v>
      </c>
    </row>
    <row r="7" spans="1:14">
      <c r="A7">
        <v>4</v>
      </c>
      <c r="B7" s="26"/>
      <c r="M7">
        <f t="shared" si="0"/>
        <v>0</v>
      </c>
    </row>
    <row r="8" spans="1:14">
      <c r="A8">
        <v>5</v>
      </c>
      <c r="B8" s="26"/>
      <c r="M8">
        <f t="shared" si="0"/>
        <v>0</v>
      </c>
    </row>
    <row r="9" spans="1:14">
      <c r="A9">
        <v>6</v>
      </c>
      <c r="B9" s="26"/>
      <c r="M9">
        <f t="shared" si="0"/>
        <v>0</v>
      </c>
    </row>
    <row r="10" spans="1:14">
      <c r="A10">
        <v>7</v>
      </c>
      <c r="B10" s="26"/>
      <c r="M10">
        <f t="shared" si="0"/>
        <v>0</v>
      </c>
    </row>
    <row r="11" spans="1:14">
      <c r="A11">
        <v>8</v>
      </c>
      <c r="B11" s="26"/>
      <c r="M11">
        <f t="shared" si="0"/>
        <v>0</v>
      </c>
    </row>
    <row r="12" spans="1:14">
      <c r="A12">
        <v>9</v>
      </c>
      <c r="B12" s="26"/>
      <c r="M12">
        <f t="shared" si="0"/>
        <v>0</v>
      </c>
    </row>
    <row r="13" spans="1:14">
      <c r="A13">
        <v>10</v>
      </c>
      <c r="B13" s="26"/>
      <c r="M13">
        <f t="shared" si="0"/>
        <v>0</v>
      </c>
    </row>
    <row r="14" spans="1:14">
      <c r="A14">
        <v>11</v>
      </c>
      <c r="B14" s="26"/>
      <c r="M14">
        <f t="shared" si="0"/>
        <v>0</v>
      </c>
    </row>
    <row r="15" spans="1:14">
      <c r="A15">
        <v>12</v>
      </c>
      <c r="B15" s="26"/>
      <c r="M15">
        <f t="shared" si="0"/>
        <v>0</v>
      </c>
    </row>
    <row r="16" spans="1:14">
      <c r="A16">
        <v>13</v>
      </c>
      <c r="B16" s="26"/>
      <c r="M16">
        <f t="shared" si="0"/>
        <v>0</v>
      </c>
    </row>
    <row r="17" spans="1:13">
      <c r="A17">
        <v>14</v>
      </c>
      <c r="B17" s="26"/>
      <c r="M17">
        <f t="shared" si="0"/>
        <v>0</v>
      </c>
    </row>
    <row r="18" spans="1:13">
      <c r="A18">
        <v>15</v>
      </c>
      <c r="B18" s="26"/>
      <c r="M18">
        <f t="shared" si="0"/>
        <v>0</v>
      </c>
    </row>
    <row r="19" spans="1:13">
      <c r="A19">
        <v>16</v>
      </c>
      <c r="B19" s="26"/>
      <c r="M19">
        <f t="shared" si="0"/>
        <v>0</v>
      </c>
    </row>
    <row r="20" spans="1:13">
      <c r="A20">
        <v>17</v>
      </c>
      <c r="B20" s="26"/>
      <c r="M20">
        <f t="shared" si="0"/>
        <v>0</v>
      </c>
    </row>
    <row r="21" spans="1:13">
      <c r="A21">
        <v>18</v>
      </c>
      <c r="B21" s="26"/>
      <c r="M21">
        <f t="shared" si="0"/>
        <v>0</v>
      </c>
    </row>
    <row r="22" spans="1:13">
      <c r="A22">
        <v>19</v>
      </c>
      <c r="B22" s="26"/>
      <c r="M22">
        <f t="shared" si="0"/>
        <v>0</v>
      </c>
    </row>
    <row r="23" spans="1:13">
      <c r="A23">
        <v>20</v>
      </c>
      <c r="B23" s="26"/>
      <c r="M23">
        <f t="shared" si="0"/>
        <v>0</v>
      </c>
    </row>
    <row r="24" spans="1:13">
      <c r="A24">
        <v>21</v>
      </c>
      <c r="B24" s="26"/>
      <c r="M24">
        <f t="shared" si="0"/>
        <v>0</v>
      </c>
    </row>
    <row r="25" spans="1:13">
      <c r="A25">
        <v>22</v>
      </c>
      <c r="B25" s="26"/>
      <c r="M25">
        <f t="shared" si="0"/>
        <v>0</v>
      </c>
    </row>
    <row r="26" spans="1:13">
      <c r="A26">
        <v>23</v>
      </c>
      <c r="B26" s="27"/>
      <c r="C26" s="41"/>
      <c r="M26">
        <f t="shared" si="0"/>
        <v>0</v>
      </c>
    </row>
    <row r="27" spans="1:13">
      <c r="M27">
        <f>SUM(E27:L27)</f>
        <v>0</v>
      </c>
    </row>
    <row r="28" spans="1:13">
      <c r="M28">
        <f t="shared" ref="M28:M52" si="1">SUM(E28:L28)</f>
        <v>0</v>
      </c>
    </row>
    <row r="29" spans="1:13">
      <c r="M29">
        <f t="shared" si="1"/>
        <v>0</v>
      </c>
    </row>
    <row r="30" spans="1:13">
      <c r="M30">
        <f t="shared" si="1"/>
        <v>0</v>
      </c>
    </row>
    <row r="31" spans="1:13">
      <c r="M31">
        <f t="shared" si="1"/>
        <v>0</v>
      </c>
    </row>
    <row r="32" spans="1:13">
      <c r="M32">
        <f t="shared" si="1"/>
        <v>0</v>
      </c>
    </row>
    <row r="33" spans="13:13">
      <c r="M33">
        <f t="shared" si="1"/>
        <v>0</v>
      </c>
    </row>
    <row r="34" spans="13:13">
      <c r="M34">
        <f t="shared" si="1"/>
        <v>0</v>
      </c>
    </row>
    <row r="35" spans="13:13">
      <c r="M35">
        <f t="shared" si="1"/>
        <v>0</v>
      </c>
    </row>
    <row r="36" spans="13:13">
      <c r="M36">
        <f t="shared" si="1"/>
        <v>0</v>
      </c>
    </row>
    <row r="37" spans="13:13">
      <c r="M37">
        <f t="shared" si="1"/>
        <v>0</v>
      </c>
    </row>
    <row r="38" spans="13:13">
      <c r="M38">
        <f t="shared" si="1"/>
        <v>0</v>
      </c>
    </row>
    <row r="39" spans="13:13">
      <c r="M39">
        <f t="shared" si="1"/>
        <v>0</v>
      </c>
    </row>
    <row r="40" spans="13:13">
      <c r="M40">
        <f t="shared" si="1"/>
        <v>0</v>
      </c>
    </row>
    <row r="41" spans="13:13">
      <c r="M41">
        <f t="shared" si="1"/>
        <v>0</v>
      </c>
    </row>
    <row r="42" spans="13:13">
      <c r="M42">
        <f t="shared" si="1"/>
        <v>0</v>
      </c>
    </row>
    <row r="43" spans="13:13">
      <c r="M43">
        <f t="shared" si="1"/>
        <v>0</v>
      </c>
    </row>
    <row r="44" spans="13:13">
      <c r="M44">
        <f t="shared" si="1"/>
        <v>0</v>
      </c>
    </row>
    <row r="45" spans="13:13">
      <c r="M45">
        <f t="shared" si="1"/>
        <v>0</v>
      </c>
    </row>
    <row r="46" spans="13:13">
      <c r="M46">
        <f t="shared" si="1"/>
        <v>0</v>
      </c>
    </row>
    <row r="47" spans="13:13">
      <c r="M47">
        <f t="shared" si="1"/>
        <v>0</v>
      </c>
    </row>
    <row r="48" spans="13:13">
      <c r="M48">
        <f t="shared" si="1"/>
        <v>0</v>
      </c>
    </row>
    <row r="49" spans="13:13">
      <c r="M49">
        <f t="shared" si="1"/>
        <v>0</v>
      </c>
    </row>
    <row r="50" spans="13:13">
      <c r="M50">
        <f t="shared" si="1"/>
        <v>0</v>
      </c>
    </row>
    <row r="51" spans="13:13">
      <c r="M51">
        <f t="shared" si="1"/>
        <v>0</v>
      </c>
    </row>
    <row r="52" spans="13:13">
      <c r="M52">
        <f t="shared" si="1"/>
        <v>0</v>
      </c>
    </row>
  </sheetData>
  <phoneticPr fontId="18" type="noConversion"/>
  <printOptions gridLines="1"/>
  <pageMargins left="0.7" right="0.7" top="0.75" bottom="0.75" header="0.3" footer="0.3"/>
  <pageSetup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39997558519241921"/>
  </sheetPr>
  <dimension ref="A1:O51"/>
  <sheetViews>
    <sheetView workbookViewId="0">
      <selection activeCell="B2" sqref="B2"/>
    </sheetView>
  </sheetViews>
  <sheetFormatPr defaultRowHeight="15"/>
  <cols>
    <col min="1" max="1" width="3" bestFit="1" customWidth="1"/>
    <col min="2" max="2" width="16.5703125" bestFit="1" customWidth="1"/>
    <col min="3" max="3" width="9.7109375" bestFit="1" customWidth="1"/>
    <col min="4" max="4" width="2" customWidth="1"/>
    <col min="5" max="5" width="8.140625" bestFit="1" customWidth="1"/>
    <col min="6" max="6" width="7.140625" style="2" bestFit="1" customWidth="1"/>
    <col min="7" max="7" width="11" style="2" bestFit="1" customWidth="1"/>
    <col min="8" max="8" width="3.28515625" style="1" customWidth="1"/>
    <col min="9" max="9" width="8.140625" bestFit="1" customWidth="1"/>
    <col min="10" max="10" width="7.140625" style="2" bestFit="1" customWidth="1"/>
    <col min="11" max="11" width="11" style="2" bestFit="1" customWidth="1"/>
    <col min="12" max="12" width="3.28515625" style="1" customWidth="1"/>
    <col min="13" max="13" width="8.140625" bestFit="1" customWidth="1"/>
    <col min="14" max="14" width="9.140625" style="2" customWidth="1"/>
    <col min="15" max="15" width="11" style="2" bestFit="1" customWidth="1"/>
  </cols>
  <sheetData>
    <row r="1" spans="1:15" s="3" customFormat="1" ht="18.75">
      <c r="B1" s="3" t="s">
        <v>200</v>
      </c>
      <c r="C1" s="3" t="s">
        <v>194</v>
      </c>
      <c r="E1" s="3" t="s">
        <v>201</v>
      </c>
      <c r="F1" s="4" t="s">
        <v>197</v>
      </c>
      <c r="G1" s="4" t="s">
        <v>195</v>
      </c>
      <c r="H1" s="5"/>
      <c r="I1" s="3" t="s">
        <v>201</v>
      </c>
      <c r="J1" s="4" t="s">
        <v>197</v>
      </c>
      <c r="K1" s="4" t="s">
        <v>195</v>
      </c>
      <c r="L1" s="5"/>
      <c r="M1" s="3" t="s">
        <v>201</v>
      </c>
      <c r="N1" s="4" t="s">
        <v>197</v>
      </c>
      <c r="O1" s="4" t="s">
        <v>195</v>
      </c>
    </row>
    <row r="2" spans="1:15">
      <c r="A2">
        <v>1</v>
      </c>
      <c r="B2" s="26"/>
      <c r="C2" s="26"/>
      <c r="D2" s="26"/>
      <c r="M2">
        <f t="shared" ref="M2:M24" si="0">E2+I2</f>
        <v>0</v>
      </c>
      <c r="N2" s="2">
        <f t="shared" ref="N2:N24" si="1">F2+J2</f>
        <v>0</v>
      </c>
      <c r="O2" s="2">
        <f t="shared" ref="O2:O24" si="2">G2+K2</f>
        <v>0</v>
      </c>
    </row>
    <row r="3" spans="1:15">
      <c r="A3">
        <v>2</v>
      </c>
      <c r="B3" s="26"/>
      <c r="C3" s="26"/>
      <c r="D3" s="26"/>
      <c r="M3">
        <f t="shared" si="0"/>
        <v>0</v>
      </c>
      <c r="N3" s="2">
        <f t="shared" si="1"/>
        <v>0</v>
      </c>
      <c r="O3" s="2">
        <f t="shared" si="2"/>
        <v>0</v>
      </c>
    </row>
    <row r="4" spans="1:15">
      <c r="A4">
        <v>3</v>
      </c>
      <c r="B4" s="26"/>
      <c r="C4" s="26"/>
      <c r="D4" s="26"/>
      <c r="M4">
        <f t="shared" si="0"/>
        <v>0</v>
      </c>
      <c r="N4" s="2">
        <f t="shared" si="1"/>
        <v>0</v>
      </c>
      <c r="O4" s="2">
        <f t="shared" si="2"/>
        <v>0</v>
      </c>
    </row>
    <row r="5" spans="1:15">
      <c r="A5">
        <v>4</v>
      </c>
      <c r="B5" s="26"/>
      <c r="C5" s="26"/>
      <c r="D5" s="26"/>
      <c r="M5">
        <f t="shared" si="0"/>
        <v>0</v>
      </c>
      <c r="N5" s="2">
        <f t="shared" si="1"/>
        <v>0</v>
      </c>
      <c r="O5" s="2">
        <f t="shared" si="2"/>
        <v>0</v>
      </c>
    </row>
    <row r="6" spans="1:15">
      <c r="A6">
        <v>5</v>
      </c>
      <c r="B6" s="26"/>
      <c r="C6" s="26"/>
      <c r="D6" s="26"/>
      <c r="M6">
        <f t="shared" si="0"/>
        <v>0</v>
      </c>
      <c r="N6" s="2">
        <f t="shared" si="1"/>
        <v>0</v>
      </c>
      <c r="O6" s="2">
        <f t="shared" si="2"/>
        <v>0</v>
      </c>
    </row>
    <row r="7" spans="1:15">
      <c r="A7">
        <v>6</v>
      </c>
      <c r="B7" s="26"/>
      <c r="C7" s="26"/>
      <c r="D7" s="26"/>
      <c r="M7">
        <f t="shared" si="0"/>
        <v>0</v>
      </c>
      <c r="N7" s="2">
        <f t="shared" si="1"/>
        <v>0</v>
      </c>
      <c r="O7" s="2">
        <f t="shared" si="2"/>
        <v>0</v>
      </c>
    </row>
    <row r="8" spans="1:15">
      <c r="A8">
        <v>7</v>
      </c>
      <c r="B8" s="26"/>
      <c r="C8" s="26"/>
      <c r="D8" s="26"/>
      <c r="M8">
        <f t="shared" si="0"/>
        <v>0</v>
      </c>
      <c r="N8" s="2">
        <f t="shared" si="1"/>
        <v>0</v>
      </c>
      <c r="O8" s="2">
        <f t="shared" si="2"/>
        <v>0</v>
      </c>
    </row>
    <row r="9" spans="1:15">
      <c r="A9">
        <v>8</v>
      </c>
      <c r="B9" s="26"/>
      <c r="C9" s="26"/>
      <c r="D9" s="26"/>
      <c r="M9">
        <f t="shared" si="0"/>
        <v>0</v>
      </c>
      <c r="N9" s="2">
        <f t="shared" si="1"/>
        <v>0</v>
      </c>
      <c r="O9" s="2">
        <f t="shared" si="2"/>
        <v>0</v>
      </c>
    </row>
    <row r="10" spans="1:15">
      <c r="A10">
        <v>9</v>
      </c>
      <c r="B10" s="26"/>
      <c r="C10" s="26"/>
      <c r="D10" s="26"/>
      <c r="M10">
        <f t="shared" si="0"/>
        <v>0</v>
      </c>
      <c r="N10" s="2">
        <f t="shared" si="1"/>
        <v>0</v>
      </c>
      <c r="O10" s="2">
        <f t="shared" si="2"/>
        <v>0</v>
      </c>
    </row>
    <row r="11" spans="1:15">
      <c r="A11">
        <v>10</v>
      </c>
      <c r="B11" s="26"/>
      <c r="C11" s="26"/>
      <c r="D11" s="26"/>
      <c r="M11">
        <f t="shared" si="0"/>
        <v>0</v>
      </c>
      <c r="N11" s="2">
        <f t="shared" si="1"/>
        <v>0</v>
      </c>
      <c r="O11" s="2">
        <f t="shared" si="2"/>
        <v>0</v>
      </c>
    </row>
    <row r="12" spans="1:15">
      <c r="A12">
        <v>11</v>
      </c>
      <c r="B12" s="26"/>
      <c r="C12" s="26"/>
      <c r="D12" s="26"/>
      <c r="M12">
        <f t="shared" si="0"/>
        <v>0</v>
      </c>
      <c r="N12" s="2">
        <f t="shared" si="1"/>
        <v>0</v>
      </c>
      <c r="O12" s="2">
        <f t="shared" si="2"/>
        <v>0</v>
      </c>
    </row>
    <row r="13" spans="1:15">
      <c r="A13">
        <v>12</v>
      </c>
      <c r="B13" s="26"/>
      <c r="C13" s="26"/>
      <c r="D13" s="26"/>
      <c r="M13">
        <f t="shared" si="0"/>
        <v>0</v>
      </c>
      <c r="N13" s="2">
        <f t="shared" si="1"/>
        <v>0</v>
      </c>
      <c r="O13" s="2">
        <f t="shared" si="2"/>
        <v>0</v>
      </c>
    </row>
    <row r="14" spans="1:15">
      <c r="A14">
        <v>13</v>
      </c>
      <c r="B14" s="26"/>
      <c r="C14" s="26"/>
      <c r="D14" s="26"/>
      <c r="M14">
        <f t="shared" si="0"/>
        <v>0</v>
      </c>
      <c r="N14" s="2">
        <f t="shared" si="1"/>
        <v>0</v>
      </c>
      <c r="O14" s="2">
        <f t="shared" si="2"/>
        <v>0</v>
      </c>
    </row>
    <row r="15" spans="1:15">
      <c r="A15">
        <v>14</v>
      </c>
      <c r="B15" s="26"/>
      <c r="C15" s="26"/>
      <c r="D15" s="26"/>
      <c r="M15">
        <f t="shared" si="0"/>
        <v>0</v>
      </c>
      <c r="N15" s="2">
        <f t="shared" si="1"/>
        <v>0</v>
      </c>
      <c r="O15" s="2">
        <f t="shared" si="2"/>
        <v>0</v>
      </c>
    </row>
    <row r="16" spans="1:15">
      <c r="A16">
        <v>15</v>
      </c>
      <c r="B16" s="26"/>
      <c r="C16" s="26"/>
      <c r="D16" s="26"/>
      <c r="M16">
        <f t="shared" si="0"/>
        <v>0</v>
      </c>
      <c r="N16" s="2">
        <f t="shared" si="1"/>
        <v>0</v>
      </c>
      <c r="O16" s="2">
        <f t="shared" si="2"/>
        <v>0</v>
      </c>
    </row>
    <row r="17" spans="1:15">
      <c r="A17">
        <v>16</v>
      </c>
      <c r="B17" s="26"/>
      <c r="C17" s="26"/>
      <c r="D17" s="26"/>
      <c r="M17">
        <f t="shared" si="0"/>
        <v>0</v>
      </c>
      <c r="N17" s="2">
        <f t="shared" si="1"/>
        <v>0</v>
      </c>
      <c r="O17" s="2">
        <f t="shared" si="2"/>
        <v>0</v>
      </c>
    </row>
    <row r="18" spans="1:15">
      <c r="A18">
        <v>17</v>
      </c>
      <c r="B18" s="26"/>
      <c r="C18" s="26"/>
      <c r="D18" s="26"/>
      <c r="M18">
        <f t="shared" si="0"/>
        <v>0</v>
      </c>
      <c r="N18" s="2">
        <f t="shared" si="1"/>
        <v>0</v>
      </c>
      <c r="O18" s="2">
        <f t="shared" si="2"/>
        <v>0</v>
      </c>
    </row>
    <row r="19" spans="1:15">
      <c r="A19">
        <v>18</v>
      </c>
      <c r="B19" s="26"/>
      <c r="C19" s="26"/>
      <c r="D19" s="26"/>
      <c r="M19">
        <f t="shared" si="0"/>
        <v>0</v>
      </c>
      <c r="N19" s="2">
        <f t="shared" si="1"/>
        <v>0</v>
      </c>
      <c r="O19" s="2">
        <f t="shared" si="2"/>
        <v>0</v>
      </c>
    </row>
    <row r="20" spans="1:15">
      <c r="A20">
        <v>19</v>
      </c>
      <c r="B20" s="26"/>
      <c r="C20" s="26"/>
      <c r="D20" s="26"/>
      <c r="M20">
        <f t="shared" si="0"/>
        <v>0</v>
      </c>
      <c r="N20" s="2">
        <f t="shared" si="1"/>
        <v>0</v>
      </c>
      <c r="O20" s="2">
        <f t="shared" si="2"/>
        <v>0</v>
      </c>
    </row>
    <row r="21" spans="1:15">
      <c r="A21">
        <v>20</v>
      </c>
      <c r="B21" s="26"/>
      <c r="C21" s="26"/>
      <c r="D21" s="26"/>
      <c r="M21">
        <f t="shared" si="0"/>
        <v>0</v>
      </c>
      <c r="N21" s="2">
        <f t="shared" si="1"/>
        <v>0</v>
      </c>
      <c r="O21" s="2">
        <f t="shared" si="2"/>
        <v>0</v>
      </c>
    </row>
    <row r="22" spans="1:15">
      <c r="A22">
        <v>21</v>
      </c>
      <c r="B22" s="26"/>
      <c r="C22" s="26"/>
      <c r="D22" s="26"/>
      <c r="M22">
        <f t="shared" si="0"/>
        <v>0</v>
      </c>
      <c r="N22" s="2">
        <f t="shared" si="1"/>
        <v>0</v>
      </c>
      <c r="O22" s="2">
        <f t="shared" si="2"/>
        <v>0</v>
      </c>
    </row>
    <row r="23" spans="1:15">
      <c r="A23">
        <v>22</v>
      </c>
      <c r="B23" s="26"/>
      <c r="C23" s="26"/>
      <c r="D23" s="26"/>
      <c r="M23">
        <f t="shared" si="0"/>
        <v>0</v>
      </c>
      <c r="N23" s="2">
        <f t="shared" si="1"/>
        <v>0</v>
      </c>
      <c r="O23" s="2">
        <f t="shared" si="2"/>
        <v>0</v>
      </c>
    </row>
    <row r="24" spans="1:15">
      <c r="A24">
        <v>23</v>
      </c>
      <c r="B24" s="26"/>
      <c r="C24" s="26"/>
      <c r="D24" s="26"/>
      <c r="M24">
        <f t="shared" si="0"/>
        <v>0</v>
      </c>
      <c r="N24" s="2">
        <f t="shared" si="1"/>
        <v>0</v>
      </c>
      <c r="O24" s="2">
        <f t="shared" si="2"/>
        <v>0</v>
      </c>
    </row>
    <row r="25" spans="1:15">
      <c r="M25">
        <f t="shared" ref="M25:O51" si="3">E25+I25</f>
        <v>0</v>
      </c>
      <c r="N25" s="2">
        <f t="shared" si="3"/>
        <v>0</v>
      </c>
      <c r="O25" s="2">
        <f t="shared" si="3"/>
        <v>0</v>
      </c>
    </row>
    <row r="26" spans="1:15">
      <c r="M26">
        <f t="shared" si="3"/>
        <v>0</v>
      </c>
      <c r="N26" s="2">
        <f t="shared" si="3"/>
        <v>0</v>
      </c>
      <c r="O26" s="2">
        <f t="shared" si="3"/>
        <v>0</v>
      </c>
    </row>
    <row r="27" spans="1:15">
      <c r="M27">
        <f t="shared" si="3"/>
        <v>0</v>
      </c>
      <c r="N27" s="2">
        <f t="shared" si="3"/>
        <v>0</v>
      </c>
      <c r="O27" s="2">
        <f t="shared" si="3"/>
        <v>0</v>
      </c>
    </row>
    <row r="28" spans="1:15">
      <c r="M28">
        <f t="shared" si="3"/>
        <v>0</v>
      </c>
      <c r="N28" s="2">
        <f t="shared" si="3"/>
        <v>0</v>
      </c>
      <c r="O28" s="2">
        <f t="shared" si="3"/>
        <v>0</v>
      </c>
    </row>
    <row r="29" spans="1:15">
      <c r="M29">
        <f t="shared" si="3"/>
        <v>0</v>
      </c>
      <c r="N29" s="2">
        <f t="shared" si="3"/>
        <v>0</v>
      </c>
      <c r="O29" s="2">
        <f t="shared" si="3"/>
        <v>0</v>
      </c>
    </row>
    <row r="30" spans="1:15">
      <c r="M30">
        <f t="shared" si="3"/>
        <v>0</v>
      </c>
      <c r="N30" s="2">
        <f t="shared" si="3"/>
        <v>0</v>
      </c>
      <c r="O30" s="2">
        <f t="shared" si="3"/>
        <v>0</v>
      </c>
    </row>
    <row r="31" spans="1:15">
      <c r="M31">
        <f t="shared" si="3"/>
        <v>0</v>
      </c>
      <c r="N31" s="2">
        <f t="shared" si="3"/>
        <v>0</v>
      </c>
      <c r="O31" s="2">
        <f t="shared" si="3"/>
        <v>0</v>
      </c>
    </row>
    <row r="32" spans="1:15">
      <c r="M32">
        <f t="shared" si="3"/>
        <v>0</v>
      </c>
      <c r="N32" s="2">
        <f t="shared" si="3"/>
        <v>0</v>
      </c>
      <c r="O32" s="2">
        <f t="shared" si="3"/>
        <v>0</v>
      </c>
    </row>
    <row r="33" spans="13:15">
      <c r="M33">
        <f t="shared" si="3"/>
        <v>0</v>
      </c>
      <c r="N33" s="2">
        <f t="shared" si="3"/>
        <v>0</v>
      </c>
      <c r="O33" s="2">
        <f t="shared" si="3"/>
        <v>0</v>
      </c>
    </row>
    <row r="34" spans="13:15">
      <c r="M34">
        <f t="shared" si="3"/>
        <v>0</v>
      </c>
      <c r="N34" s="2">
        <f t="shared" si="3"/>
        <v>0</v>
      </c>
      <c r="O34" s="2">
        <f t="shared" si="3"/>
        <v>0</v>
      </c>
    </row>
    <row r="35" spans="13:15">
      <c r="M35">
        <f t="shared" si="3"/>
        <v>0</v>
      </c>
      <c r="N35" s="2">
        <f t="shared" si="3"/>
        <v>0</v>
      </c>
      <c r="O35" s="2">
        <f t="shared" si="3"/>
        <v>0</v>
      </c>
    </row>
    <row r="36" spans="13:15">
      <c r="M36">
        <f t="shared" si="3"/>
        <v>0</v>
      </c>
      <c r="N36" s="2">
        <f t="shared" si="3"/>
        <v>0</v>
      </c>
      <c r="O36" s="2">
        <f t="shared" si="3"/>
        <v>0</v>
      </c>
    </row>
    <row r="37" spans="13:15">
      <c r="M37">
        <f t="shared" si="3"/>
        <v>0</v>
      </c>
      <c r="N37" s="2">
        <f t="shared" si="3"/>
        <v>0</v>
      </c>
      <c r="O37" s="2">
        <f t="shared" si="3"/>
        <v>0</v>
      </c>
    </row>
    <row r="38" spans="13:15">
      <c r="M38">
        <f t="shared" si="3"/>
        <v>0</v>
      </c>
      <c r="N38" s="2">
        <f t="shared" si="3"/>
        <v>0</v>
      </c>
      <c r="O38" s="2">
        <f t="shared" si="3"/>
        <v>0</v>
      </c>
    </row>
    <row r="39" spans="13:15">
      <c r="M39">
        <f t="shared" si="3"/>
        <v>0</v>
      </c>
      <c r="N39" s="2">
        <f t="shared" si="3"/>
        <v>0</v>
      </c>
      <c r="O39" s="2">
        <f t="shared" si="3"/>
        <v>0</v>
      </c>
    </row>
    <row r="40" spans="13:15">
      <c r="M40">
        <f t="shared" si="3"/>
        <v>0</v>
      </c>
      <c r="N40" s="2">
        <f t="shared" si="3"/>
        <v>0</v>
      </c>
      <c r="O40" s="2">
        <f t="shared" si="3"/>
        <v>0</v>
      </c>
    </row>
    <row r="41" spans="13:15">
      <c r="M41">
        <f t="shared" si="3"/>
        <v>0</v>
      </c>
      <c r="N41" s="2">
        <f t="shared" si="3"/>
        <v>0</v>
      </c>
      <c r="O41" s="2">
        <f t="shared" si="3"/>
        <v>0</v>
      </c>
    </row>
    <row r="42" spans="13:15">
      <c r="M42">
        <f t="shared" si="3"/>
        <v>0</v>
      </c>
      <c r="N42" s="2">
        <f t="shared" si="3"/>
        <v>0</v>
      </c>
      <c r="O42" s="2">
        <f t="shared" si="3"/>
        <v>0</v>
      </c>
    </row>
    <row r="43" spans="13:15">
      <c r="M43">
        <f t="shared" si="3"/>
        <v>0</v>
      </c>
      <c r="N43" s="2">
        <f t="shared" si="3"/>
        <v>0</v>
      </c>
      <c r="O43" s="2">
        <f t="shared" si="3"/>
        <v>0</v>
      </c>
    </row>
    <row r="44" spans="13:15">
      <c r="M44">
        <f t="shared" si="3"/>
        <v>0</v>
      </c>
      <c r="N44" s="2">
        <f t="shared" si="3"/>
        <v>0</v>
      </c>
      <c r="O44" s="2">
        <f t="shared" si="3"/>
        <v>0</v>
      </c>
    </row>
    <row r="45" spans="13:15">
      <c r="M45">
        <f t="shared" si="3"/>
        <v>0</v>
      </c>
      <c r="N45" s="2">
        <f t="shared" si="3"/>
        <v>0</v>
      </c>
      <c r="O45" s="2">
        <f t="shared" si="3"/>
        <v>0</v>
      </c>
    </row>
    <row r="46" spans="13:15">
      <c r="M46">
        <f t="shared" si="3"/>
        <v>0</v>
      </c>
      <c r="N46" s="2">
        <f t="shared" si="3"/>
        <v>0</v>
      </c>
      <c r="O46" s="2">
        <f t="shared" si="3"/>
        <v>0</v>
      </c>
    </row>
    <row r="47" spans="13:15">
      <c r="M47">
        <f t="shared" si="3"/>
        <v>0</v>
      </c>
      <c r="N47" s="2">
        <f t="shared" si="3"/>
        <v>0</v>
      </c>
      <c r="O47" s="2">
        <f t="shared" si="3"/>
        <v>0</v>
      </c>
    </row>
    <row r="48" spans="13:15">
      <c r="M48">
        <f t="shared" si="3"/>
        <v>0</v>
      </c>
      <c r="N48" s="2">
        <f t="shared" si="3"/>
        <v>0</v>
      </c>
      <c r="O48" s="2">
        <f t="shared" si="3"/>
        <v>0</v>
      </c>
    </row>
    <row r="49" spans="13:15">
      <c r="M49">
        <f t="shared" si="3"/>
        <v>0</v>
      </c>
      <c r="N49" s="2">
        <f t="shared" si="3"/>
        <v>0</v>
      </c>
      <c r="O49" s="2">
        <f t="shared" si="3"/>
        <v>0</v>
      </c>
    </row>
    <row r="50" spans="13:15">
      <c r="M50">
        <f t="shared" si="3"/>
        <v>0</v>
      </c>
      <c r="N50" s="2">
        <f t="shared" si="3"/>
        <v>0</v>
      </c>
      <c r="O50" s="2">
        <f t="shared" si="3"/>
        <v>0</v>
      </c>
    </row>
    <row r="51" spans="13:15">
      <c r="M51">
        <f t="shared" si="3"/>
        <v>0</v>
      </c>
      <c r="N51" s="2">
        <f t="shared" si="3"/>
        <v>0</v>
      </c>
      <c r="O51" s="2">
        <f t="shared" si="3"/>
        <v>0</v>
      </c>
    </row>
  </sheetData>
  <phoneticPr fontId="18" type="noConversion"/>
  <printOptions gridLines="1"/>
  <pageMargins left="0.7" right="0.7" top="0.75" bottom="0.75" header="0.3" footer="0.3"/>
  <pageSetup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7" tint="0.39997558519241921"/>
  </sheetPr>
  <dimension ref="A1:L53"/>
  <sheetViews>
    <sheetView workbookViewId="0">
      <selection activeCell="L22" sqref="B1:L22"/>
    </sheetView>
  </sheetViews>
  <sheetFormatPr defaultRowHeight="15"/>
  <cols>
    <col min="1" max="1" width="3" bestFit="1" customWidth="1"/>
    <col min="2" max="2" width="14.85546875" bestFit="1" customWidth="1"/>
    <col min="3" max="3" width="9" bestFit="1" customWidth="1"/>
    <col min="4" max="4" width="11" style="2" bestFit="1" customWidth="1"/>
    <col min="12" max="12" width="9.140625" style="2" customWidth="1"/>
  </cols>
  <sheetData>
    <row r="1" spans="1:12" s="3" customFormat="1" ht="18.75">
      <c r="B1" s="3" t="s">
        <v>200</v>
      </c>
      <c r="C1" s="3" t="s">
        <v>194</v>
      </c>
      <c r="D1" s="4" t="s">
        <v>195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 t="s">
        <v>196</v>
      </c>
      <c r="L1" s="4" t="s">
        <v>197</v>
      </c>
    </row>
    <row r="2" spans="1:12">
      <c r="A2">
        <v>1</v>
      </c>
      <c r="B2" t="s">
        <v>120</v>
      </c>
      <c r="C2" s="26" t="s">
        <v>44</v>
      </c>
      <c r="D2" s="2">
        <v>3.0717592592592591E-4</v>
      </c>
      <c r="E2">
        <v>30</v>
      </c>
      <c r="F2">
        <v>30</v>
      </c>
      <c r="G2">
        <v>30</v>
      </c>
      <c r="H2">
        <v>30</v>
      </c>
      <c r="I2">
        <v>30</v>
      </c>
      <c r="J2">
        <v>30</v>
      </c>
      <c r="K2">
        <v>180</v>
      </c>
      <c r="L2" s="2">
        <v>2.7818287037037035E-3</v>
      </c>
    </row>
    <row r="3" spans="1:12">
      <c r="A3">
        <v>2</v>
      </c>
      <c r="B3" t="s">
        <v>73</v>
      </c>
      <c r="C3" s="26" t="s">
        <v>77</v>
      </c>
      <c r="D3" s="2">
        <v>2.1192129629629629E-4</v>
      </c>
      <c r="E3">
        <v>30</v>
      </c>
      <c r="F3">
        <v>30</v>
      </c>
      <c r="G3">
        <v>30</v>
      </c>
      <c r="H3">
        <v>30</v>
      </c>
      <c r="I3">
        <v>30</v>
      </c>
      <c r="J3">
        <v>30</v>
      </c>
      <c r="K3">
        <v>180</v>
      </c>
      <c r="L3" s="2">
        <v>3.3101851851851851E-3</v>
      </c>
    </row>
    <row r="4" spans="1:12">
      <c r="A4">
        <v>3</v>
      </c>
      <c r="B4" t="s">
        <v>119</v>
      </c>
      <c r="C4" s="26" t="s">
        <v>95</v>
      </c>
      <c r="D4" s="2">
        <v>2.8680555555555561E-4</v>
      </c>
      <c r="E4">
        <v>30</v>
      </c>
      <c r="F4">
        <v>30</v>
      </c>
      <c r="G4">
        <v>30</v>
      </c>
      <c r="H4">
        <v>30</v>
      </c>
      <c r="I4">
        <v>30</v>
      </c>
      <c r="J4">
        <v>30</v>
      </c>
      <c r="K4">
        <v>180</v>
      </c>
      <c r="L4" s="2">
        <v>3.7800925925925923E-3</v>
      </c>
    </row>
    <row r="5" spans="1:12">
      <c r="A5">
        <v>4</v>
      </c>
      <c r="B5" t="s">
        <v>120</v>
      </c>
      <c r="C5" s="26" t="s">
        <v>51</v>
      </c>
      <c r="D5" s="2">
        <v>1.8993055555555557E-4</v>
      </c>
      <c r="E5">
        <v>30</v>
      </c>
      <c r="F5">
        <v>15</v>
      </c>
      <c r="G5">
        <v>30</v>
      </c>
      <c r="H5">
        <v>20</v>
      </c>
      <c r="I5" s="49">
        <v>30</v>
      </c>
      <c r="J5" s="49">
        <v>30</v>
      </c>
      <c r="K5" s="49">
        <v>155</v>
      </c>
      <c r="L5" s="2">
        <v>4.1203703703703706E-3</v>
      </c>
    </row>
    <row r="6" spans="1:12">
      <c r="A6">
        <v>5</v>
      </c>
      <c r="B6" t="s">
        <v>212</v>
      </c>
      <c r="C6" s="26" t="s">
        <v>19</v>
      </c>
      <c r="D6" s="2">
        <v>4.6319444444444446E-4</v>
      </c>
      <c r="E6">
        <v>20</v>
      </c>
      <c r="F6">
        <v>10</v>
      </c>
      <c r="G6">
        <v>30</v>
      </c>
      <c r="H6">
        <v>30</v>
      </c>
      <c r="I6">
        <v>30</v>
      </c>
      <c r="J6">
        <v>30</v>
      </c>
      <c r="K6" s="49">
        <v>150</v>
      </c>
      <c r="L6" s="2">
        <v>2.8622685185185188E-3</v>
      </c>
    </row>
    <row r="7" spans="1:12">
      <c r="A7">
        <v>6</v>
      </c>
      <c r="B7" t="s">
        <v>119</v>
      </c>
      <c r="C7" s="26" t="s">
        <v>100</v>
      </c>
      <c r="D7" s="2">
        <v>3.0092592592592595E-4</v>
      </c>
      <c r="E7">
        <v>30</v>
      </c>
      <c r="F7">
        <v>30</v>
      </c>
      <c r="G7">
        <v>30</v>
      </c>
      <c r="H7">
        <v>30</v>
      </c>
      <c r="I7" s="49">
        <v>30</v>
      </c>
      <c r="J7" s="49">
        <v>0</v>
      </c>
      <c r="K7" s="49">
        <v>150</v>
      </c>
      <c r="L7" s="2">
        <v>4.1666666666666666E-3</v>
      </c>
    </row>
    <row r="8" spans="1:12">
      <c r="A8">
        <v>7</v>
      </c>
      <c r="B8" t="s">
        <v>135</v>
      </c>
      <c r="C8" s="26" t="s">
        <v>40</v>
      </c>
      <c r="D8" s="2">
        <v>1.8368055555555556E-4</v>
      </c>
      <c r="E8">
        <v>30</v>
      </c>
      <c r="F8">
        <v>30</v>
      </c>
      <c r="G8">
        <v>30</v>
      </c>
      <c r="H8">
        <v>30</v>
      </c>
      <c r="I8" s="49">
        <v>30</v>
      </c>
      <c r="J8" s="49">
        <v>0</v>
      </c>
      <c r="K8" s="49">
        <v>150</v>
      </c>
      <c r="L8" s="2">
        <v>4.1666666666666666E-3</v>
      </c>
    </row>
    <row r="9" spans="1:12">
      <c r="A9">
        <v>8</v>
      </c>
      <c r="B9" t="s">
        <v>80</v>
      </c>
      <c r="C9" s="26" t="s">
        <v>84</v>
      </c>
      <c r="D9" s="2">
        <v>3.5902777777777777E-4</v>
      </c>
      <c r="E9">
        <v>30</v>
      </c>
      <c r="F9">
        <v>30</v>
      </c>
      <c r="G9">
        <v>30</v>
      </c>
      <c r="H9">
        <v>30</v>
      </c>
      <c r="I9">
        <v>30</v>
      </c>
      <c r="J9">
        <v>0</v>
      </c>
      <c r="K9" s="49">
        <v>150</v>
      </c>
      <c r="L9" s="2">
        <v>4.1666666666666666E-3</v>
      </c>
    </row>
    <row r="10" spans="1:12">
      <c r="A10">
        <v>9</v>
      </c>
      <c r="B10" t="s">
        <v>127</v>
      </c>
      <c r="C10" s="26" t="s">
        <v>81</v>
      </c>
      <c r="D10" s="2">
        <v>4.1620370370370373E-4</v>
      </c>
      <c r="E10">
        <v>30</v>
      </c>
      <c r="F10">
        <v>30</v>
      </c>
      <c r="G10">
        <v>30</v>
      </c>
      <c r="H10">
        <v>30</v>
      </c>
      <c r="I10">
        <v>30</v>
      </c>
      <c r="J10">
        <v>0</v>
      </c>
      <c r="K10" s="49">
        <v>150</v>
      </c>
      <c r="L10" s="2">
        <v>4.1666666666666666E-3</v>
      </c>
    </row>
    <row r="11" spans="1:12">
      <c r="A11">
        <v>10</v>
      </c>
      <c r="B11" t="s">
        <v>122</v>
      </c>
      <c r="C11" s="26" t="s">
        <v>61</v>
      </c>
      <c r="D11" s="2">
        <v>3.9108796296296304E-4</v>
      </c>
      <c r="E11">
        <v>30</v>
      </c>
      <c r="F11">
        <v>30</v>
      </c>
      <c r="G11">
        <v>30</v>
      </c>
      <c r="H11">
        <v>30</v>
      </c>
      <c r="I11">
        <v>20</v>
      </c>
      <c r="J11">
        <v>0</v>
      </c>
      <c r="K11" s="49">
        <v>140</v>
      </c>
      <c r="L11" s="2">
        <v>4.1666666666666666E-3</v>
      </c>
    </row>
    <row r="12" spans="1:12">
      <c r="A12">
        <v>11</v>
      </c>
      <c r="B12" t="s">
        <v>126</v>
      </c>
      <c r="C12" s="26" t="s">
        <v>70</v>
      </c>
      <c r="D12" s="2">
        <v>4.416666666666666E-4</v>
      </c>
      <c r="E12">
        <v>30</v>
      </c>
      <c r="F12">
        <v>30</v>
      </c>
      <c r="G12">
        <v>30</v>
      </c>
      <c r="H12">
        <v>30</v>
      </c>
      <c r="I12">
        <v>20</v>
      </c>
      <c r="J12">
        <v>0</v>
      </c>
      <c r="K12" s="49">
        <v>140</v>
      </c>
      <c r="L12" s="2">
        <v>4.1666666666666666E-3</v>
      </c>
    </row>
    <row r="13" spans="1:12">
      <c r="A13">
        <v>12</v>
      </c>
      <c r="B13" t="s">
        <v>10</v>
      </c>
      <c r="C13" s="26" t="s">
        <v>11</v>
      </c>
      <c r="D13" s="2">
        <v>4.3773148148148143E-4</v>
      </c>
      <c r="E13">
        <v>30</v>
      </c>
      <c r="F13">
        <v>30</v>
      </c>
      <c r="G13">
        <v>10</v>
      </c>
      <c r="H13">
        <v>30</v>
      </c>
      <c r="I13">
        <v>30</v>
      </c>
      <c r="J13">
        <v>0</v>
      </c>
      <c r="K13" s="49">
        <v>130</v>
      </c>
      <c r="L13" s="2">
        <v>4.1666666666666666E-3</v>
      </c>
    </row>
    <row r="14" spans="1:12">
      <c r="A14">
        <v>13</v>
      </c>
      <c r="B14" t="s">
        <v>133</v>
      </c>
      <c r="C14" s="26" t="s">
        <v>91</v>
      </c>
      <c r="D14" s="2">
        <v>7.407407407407407E-4</v>
      </c>
      <c r="E14">
        <v>30</v>
      </c>
      <c r="F14">
        <v>30</v>
      </c>
      <c r="G14">
        <v>30</v>
      </c>
      <c r="H14">
        <v>30</v>
      </c>
      <c r="I14">
        <v>0</v>
      </c>
      <c r="J14">
        <v>0</v>
      </c>
      <c r="K14" s="49">
        <v>120</v>
      </c>
      <c r="L14" s="2">
        <v>4.1666666666666666E-3</v>
      </c>
    </row>
    <row r="15" spans="1:12">
      <c r="A15">
        <v>14</v>
      </c>
      <c r="B15" t="s">
        <v>128</v>
      </c>
      <c r="C15" s="26" t="s">
        <v>105</v>
      </c>
      <c r="D15" s="2">
        <v>2.7442129629629632E-4</v>
      </c>
      <c r="E15">
        <v>30</v>
      </c>
      <c r="F15">
        <v>30</v>
      </c>
      <c r="G15">
        <v>30</v>
      </c>
      <c r="H15">
        <v>30</v>
      </c>
      <c r="I15">
        <v>0</v>
      </c>
      <c r="J15">
        <v>0</v>
      </c>
      <c r="K15" s="49">
        <v>120</v>
      </c>
      <c r="L15" s="2">
        <v>4.1666666666666666E-3</v>
      </c>
    </row>
    <row r="16" spans="1:12">
      <c r="A16">
        <v>15</v>
      </c>
      <c r="B16" t="s">
        <v>212</v>
      </c>
      <c r="C16" s="26" t="s">
        <v>27</v>
      </c>
      <c r="D16" s="2">
        <v>1.8750000000000001E-3</v>
      </c>
      <c r="E16">
        <v>15</v>
      </c>
      <c r="F16">
        <v>15</v>
      </c>
      <c r="G16">
        <v>0</v>
      </c>
      <c r="H16">
        <v>0</v>
      </c>
      <c r="I16">
        <v>0</v>
      </c>
      <c r="J16">
        <v>0</v>
      </c>
      <c r="K16" s="49">
        <v>30</v>
      </c>
      <c r="L16" s="2">
        <v>4.1666666666666666E-3</v>
      </c>
    </row>
    <row r="17" spans="1:12">
      <c r="A17">
        <v>16</v>
      </c>
      <c r="B17" t="s">
        <v>128</v>
      </c>
      <c r="C17" s="26" t="s">
        <v>104</v>
      </c>
      <c r="D17" s="2">
        <v>1.0763888888888889E-3</v>
      </c>
      <c r="E17">
        <v>30</v>
      </c>
      <c r="F17">
        <v>0</v>
      </c>
      <c r="G17">
        <v>0</v>
      </c>
      <c r="H17">
        <v>0</v>
      </c>
      <c r="I17">
        <v>0</v>
      </c>
      <c r="J17">
        <v>0</v>
      </c>
      <c r="K17" s="49">
        <v>30</v>
      </c>
      <c r="L17" s="2">
        <v>4.1666666666666666E-3</v>
      </c>
    </row>
    <row r="18" spans="1:12">
      <c r="A18">
        <v>17</v>
      </c>
      <c r="B18" t="s">
        <v>131</v>
      </c>
      <c r="C18" s="26" t="s">
        <v>74</v>
      </c>
      <c r="D18" s="2">
        <v>8.7962962962962962E-4</v>
      </c>
      <c r="E18">
        <v>30</v>
      </c>
      <c r="F18">
        <v>0</v>
      </c>
      <c r="G18">
        <v>0</v>
      </c>
      <c r="H18">
        <v>0</v>
      </c>
      <c r="I18">
        <v>0</v>
      </c>
      <c r="J18">
        <v>0</v>
      </c>
      <c r="K18" s="49">
        <v>30</v>
      </c>
      <c r="L18" s="2">
        <v>4.1666666666666666E-3</v>
      </c>
    </row>
    <row r="19" spans="1:12">
      <c r="A19">
        <v>18</v>
      </c>
      <c r="B19" t="s">
        <v>60</v>
      </c>
      <c r="C19" s="26" t="s">
        <v>64</v>
      </c>
      <c r="D19" s="2">
        <v>3.37037037037037E-4</v>
      </c>
      <c r="E19">
        <v>30</v>
      </c>
      <c r="F19">
        <v>0</v>
      </c>
      <c r="G19">
        <v>0</v>
      </c>
      <c r="H19">
        <v>0</v>
      </c>
      <c r="I19">
        <v>0</v>
      </c>
      <c r="J19">
        <v>0</v>
      </c>
      <c r="K19" s="49">
        <v>30</v>
      </c>
      <c r="L19" s="2">
        <v>4.1666666666666666E-3</v>
      </c>
    </row>
    <row r="20" spans="1:12">
      <c r="A20">
        <v>19</v>
      </c>
      <c r="B20" t="s">
        <v>213</v>
      </c>
      <c r="C20" s="26" t="s">
        <v>125</v>
      </c>
      <c r="D20" s="2">
        <v>7.9398148148148145E-4</v>
      </c>
      <c r="E20">
        <v>10</v>
      </c>
      <c r="F20">
        <v>0</v>
      </c>
      <c r="G20">
        <v>0</v>
      </c>
      <c r="H20">
        <v>0</v>
      </c>
      <c r="I20">
        <v>0</v>
      </c>
      <c r="J20">
        <v>0</v>
      </c>
      <c r="K20" s="49">
        <v>10</v>
      </c>
      <c r="L20" s="2">
        <v>4.1666666666666666E-3</v>
      </c>
    </row>
    <row r="21" spans="1:12">
      <c r="A21">
        <v>21</v>
      </c>
      <c r="B21" t="s">
        <v>120</v>
      </c>
      <c r="C21" s="26" t="s">
        <v>56</v>
      </c>
      <c r="D21" s="2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 s="49">
        <v>0</v>
      </c>
      <c r="L21" s="2">
        <v>4.1666666666666666E-3</v>
      </c>
    </row>
    <row r="22" spans="1:12">
      <c r="A22">
        <v>20</v>
      </c>
      <c r="B22" t="s">
        <v>80</v>
      </c>
      <c r="C22" s="26" t="s">
        <v>99</v>
      </c>
      <c r="D22" s="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 s="49">
        <v>0</v>
      </c>
      <c r="L22" s="2">
        <v>4.1666666666666666E-3</v>
      </c>
    </row>
    <row r="23" spans="1:12">
      <c r="K23">
        <f t="shared" ref="K23" si="0">SUM(E23:J23)</f>
        <v>0</v>
      </c>
    </row>
    <row r="24" spans="1:12">
      <c r="C24" s="113"/>
      <c r="D24" s="113"/>
    </row>
    <row r="25" spans="1:12">
      <c r="C25" s="110"/>
      <c r="D25" s="110"/>
      <c r="K25">
        <f t="shared" ref="K25:K53" si="1">SUM(E25:J25)</f>
        <v>0</v>
      </c>
    </row>
    <row r="26" spans="1:12">
      <c r="K26">
        <f t="shared" si="1"/>
        <v>0</v>
      </c>
    </row>
    <row r="27" spans="1:12">
      <c r="K27">
        <f t="shared" si="1"/>
        <v>0</v>
      </c>
    </row>
    <row r="28" spans="1:12">
      <c r="K28">
        <f t="shared" si="1"/>
        <v>0</v>
      </c>
    </row>
    <row r="29" spans="1:12">
      <c r="K29">
        <f t="shared" si="1"/>
        <v>0</v>
      </c>
    </row>
    <row r="30" spans="1:12">
      <c r="K30">
        <f t="shared" si="1"/>
        <v>0</v>
      </c>
    </row>
    <row r="31" spans="1:12">
      <c r="K31">
        <f t="shared" si="1"/>
        <v>0</v>
      </c>
    </row>
    <row r="32" spans="1:12">
      <c r="K32">
        <f t="shared" si="1"/>
        <v>0</v>
      </c>
    </row>
    <row r="33" spans="11:11">
      <c r="K33">
        <f t="shared" si="1"/>
        <v>0</v>
      </c>
    </row>
    <row r="34" spans="11:11">
      <c r="K34">
        <f t="shared" si="1"/>
        <v>0</v>
      </c>
    </row>
    <row r="35" spans="11:11">
      <c r="K35">
        <f t="shared" si="1"/>
        <v>0</v>
      </c>
    </row>
    <row r="36" spans="11:11">
      <c r="K36">
        <f t="shared" si="1"/>
        <v>0</v>
      </c>
    </row>
    <row r="37" spans="11:11">
      <c r="K37">
        <f t="shared" si="1"/>
        <v>0</v>
      </c>
    </row>
    <row r="38" spans="11:11">
      <c r="K38">
        <f t="shared" si="1"/>
        <v>0</v>
      </c>
    </row>
    <row r="39" spans="11:11">
      <c r="K39">
        <f t="shared" si="1"/>
        <v>0</v>
      </c>
    </row>
    <row r="40" spans="11:11">
      <c r="K40">
        <f t="shared" si="1"/>
        <v>0</v>
      </c>
    </row>
    <row r="41" spans="11:11">
      <c r="K41">
        <f t="shared" si="1"/>
        <v>0</v>
      </c>
    </row>
    <row r="42" spans="11:11">
      <c r="K42">
        <f t="shared" si="1"/>
        <v>0</v>
      </c>
    </row>
    <row r="43" spans="11:11">
      <c r="K43">
        <f t="shared" si="1"/>
        <v>0</v>
      </c>
    </row>
    <row r="44" spans="11:11">
      <c r="K44">
        <f t="shared" si="1"/>
        <v>0</v>
      </c>
    </row>
    <row r="45" spans="11:11">
      <c r="K45">
        <f t="shared" si="1"/>
        <v>0</v>
      </c>
    </row>
    <row r="46" spans="11:11">
      <c r="K46">
        <f t="shared" si="1"/>
        <v>0</v>
      </c>
    </row>
    <row r="47" spans="11:11">
      <c r="K47">
        <f t="shared" si="1"/>
        <v>0</v>
      </c>
    </row>
    <row r="48" spans="11:11">
      <c r="K48">
        <f t="shared" si="1"/>
        <v>0</v>
      </c>
    </row>
    <row r="49" spans="11:11">
      <c r="K49">
        <f t="shared" si="1"/>
        <v>0</v>
      </c>
    </row>
    <row r="50" spans="11:11">
      <c r="K50">
        <f t="shared" si="1"/>
        <v>0</v>
      </c>
    </row>
    <row r="51" spans="11:11">
      <c r="K51">
        <f t="shared" si="1"/>
        <v>0</v>
      </c>
    </row>
    <row r="52" spans="11:11">
      <c r="K52">
        <f t="shared" si="1"/>
        <v>0</v>
      </c>
    </row>
    <row r="53" spans="11:11">
      <c r="K53">
        <f t="shared" si="1"/>
        <v>0</v>
      </c>
    </row>
  </sheetData>
  <sortState xmlns:xlrd2="http://schemas.microsoft.com/office/spreadsheetml/2017/richdata2" ref="B2:L22">
    <sortCondition descending="1" ref="K2:K22"/>
    <sortCondition ref="L2:L22"/>
    <sortCondition ref="E2:E22"/>
  </sortState>
  <mergeCells count="2">
    <mergeCell ref="C24:D24"/>
    <mergeCell ref="C25:D25"/>
  </mergeCells>
  <phoneticPr fontId="18" type="noConversion"/>
  <printOptions gridLines="1"/>
  <pageMargins left="0.7" right="0.7" top="0.75" bottom="0.75" header="0.3" footer="0.3"/>
  <pageSetup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0.39997558519241921"/>
  </sheetPr>
  <dimension ref="A1:L45"/>
  <sheetViews>
    <sheetView workbookViewId="0">
      <selection activeCell="L20" sqref="A2:L20"/>
    </sheetView>
  </sheetViews>
  <sheetFormatPr defaultRowHeight="15"/>
  <cols>
    <col min="1" max="1" width="3" bestFit="1" customWidth="1"/>
    <col min="2" max="2" width="16.5703125" bestFit="1" customWidth="1"/>
    <col min="3" max="3" width="11" style="2" bestFit="1" customWidth="1"/>
    <col min="4" max="4" width="11" style="2" customWidth="1"/>
    <col min="12" max="12" width="9.140625" style="2" customWidth="1"/>
  </cols>
  <sheetData>
    <row r="1" spans="1:12" s="3" customFormat="1" ht="18.75">
      <c r="B1" s="3" t="s">
        <v>200</v>
      </c>
      <c r="C1" s="3" t="s">
        <v>194</v>
      </c>
      <c r="D1" s="4" t="s">
        <v>195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 t="s">
        <v>196</v>
      </c>
      <c r="L1" s="4" t="s">
        <v>197</v>
      </c>
    </row>
    <row r="2" spans="1:12">
      <c r="A2">
        <v>1</v>
      </c>
      <c r="B2" t="s">
        <v>73</v>
      </c>
      <c r="C2" s="26" t="s">
        <v>77</v>
      </c>
      <c r="D2" s="2">
        <v>2.9340277777777779E-4</v>
      </c>
      <c r="E2">
        <v>30</v>
      </c>
      <c r="F2">
        <v>30</v>
      </c>
      <c r="G2">
        <v>30</v>
      </c>
      <c r="H2">
        <v>30</v>
      </c>
      <c r="I2">
        <v>30</v>
      </c>
      <c r="J2">
        <v>30</v>
      </c>
      <c r="K2">
        <f>SUM(E2:J2)</f>
        <v>180</v>
      </c>
      <c r="L2" s="2">
        <v>2.9489583333333334E-3</v>
      </c>
    </row>
    <row r="3" spans="1:12">
      <c r="A3">
        <v>2</v>
      </c>
      <c r="B3" t="s">
        <v>119</v>
      </c>
      <c r="C3" s="26" t="s">
        <v>95</v>
      </c>
      <c r="D3" s="2">
        <v>3.3761574074074076E-4</v>
      </c>
      <c r="E3">
        <v>30</v>
      </c>
      <c r="F3">
        <v>30</v>
      </c>
      <c r="G3">
        <v>30</v>
      </c>
      <c r="H3">
        <v>30</v>
      </c>
      <c r="I3">
        <v>30</v>
      </c>
      <c r="J3">
        <v>30</v>
      </c>
      <c r="K3">
        <f>SUM(E3:J3)</f>
        <v>180</v>
      </c>
      <c r="L3" s="2">
        <v>2.9976851851851848E-3</v>
      </c>
    </row>
    <row r="4" spans="1:12">
      <c r="A4">
        <v>3</v>
      </c>
      <c r="B4" t="s">
        <v>10</v>
      </c>
      <c r="C4" s="26" t="s">
        <v>11</v>
      </c>
      <c r="D4" s="2">
        <v>2.4328703703703706E-4</v>
      </c>
      <c r="E4">
        <v>30</v>
      </c>
      <c r="F4">
        <v>30</v>
      </c>
      <c r="G4">
        <v>30</v>
      </c>
      <c r="H4">
        <v>30</v>
      </c>
      <c r="I4">
        <v>30</v>
      </c>
      <c r="J4">
        <v>30</v>
      </c>
      <c r="K4">
        <f>SUM(E4:J4)</f>
        <v>180</v>
      </c>
      <c r="L4" s="2">
        <v>3.1906250000000003E-3</v>
      </c>
    </row>
    <row r="5" spans="1:12">
      <c r="A5">
        <v>4</v>
      </c>
      <c r="B5" t="s">
        <v>127</v>
      </c>
      <c r="C5" s="26" t="s">
        <v>81</v>
      </c>
      <c r="D5" s="2">
        <v>2.0706018518518521E-4</v>
      </c>
      <c r="E5">
        <v>30</v>
      </c>
      <c r="F5">
        <v>30</v>
      </c>
      <c r="G5">
        <v>30</v>
      </c>
      <c r="H5">
        <v>30</v>
      </c>
      <c r="I5">
        <v>30</v>
      </c>
      <c r="J5">
        <v>30</v>
      </c>
      <c r="K5">
        <f>SUM(E5:J5)</f>
        <v>180</v>
      </c>
      <c r="L5" s="2">
        <v>3.2277777777777773E-3</v>
      </c>
    </row>
    <row r="6" spans="1:12">
      <c r="A6">
        <v>5</v>
      </c>
      <c r="B6" t="s">
        <v>80</v>
      </c>
      <c r="C6" s="26" t="s">
        <v>99</v>
      </c>
      <c r="D6" s="2">
        <v>2.0520833333333331E-4</v>
      </c>
      <c r="E6">
        <v>30</v>
      </c>
      <c r="F6">
        <v>30</v>
      </c>
      <c r="G6">
        <v>30</v>
      </c>
      <c r="H6">
        <v>30</v>
      </c>
      <c r="I6">
        <v>30</v>
      </c>
      <c r="J6">
        <v>30</v>
      </c>
      <c r="K6">
        <f>SUM(E6:J6)</f>
        <v>180</v>
      </c>
      <c r="L6" s="2">
        <v>3.8354166666666662E-3</v>
      </c>
    </row>
    <row r="7" spans="1:12">
      <c r="A7">
        <v>6</v>
      </c>
      <c r="B7" t="s">
        <v>122</v>
      </c>
      <c r="C7" s="26" t="s">
        <v>61</v>
      </c>
      <c r="D7" s="2">
        <v>3.8437500000000001E-4</v>
      </c>
      <c r="E7">
        <v>30</v>
      </c>
      <c r="F7">
        <v>30</v>
      </c>
      <c r="G7">
        <v>30</v>
      </c>
      <c r="H7">
        <v>30</v>
      </c>
      <c r="I7">
        <v>20</v>
      </c>
      <c r="J7">
        <v>30</v>
      </c>
      <c r="K7">
        <f>SUM(E7:J7)</f>
        <v>170</v>
      </c>
      <c r="L7" s="2">
        <v>3.4675925925925929E-3</v>
      </c>
    </row>
    <row r="8" spans="1:12">
      <c r="A8">
        <v>7</v>
      </c>
      <c r="B8" t="s">
        <v>120</v>
      </c>
      <c r="C8" s="26" t="s">
        <v>44</v>
      </c>
      <c r="D8" s="2">
        <v>3.6886574074074073E-4</v>
      </c>
      <c r="E8">
        <v>30</v>
      </c>
      <c r="F8">
        <v>30</v>
      </c>
      <c r="G8">
        <v>30</v>
      </c>
      <c r="H8">
        <v>30</v>
      </c>
      <c r="I8">
        <v>30</v>
      </c>
      <c r="J8">
        <v>0</v>
      </c>
      <c r="K8">
        <f>SUM(E8:J8)</f>
        <v>150</v>
      </c>
      <c r="L8" s="2">
        <v>4.1666666666666666E-3</v>
      </c>
    </row>
    <row r="9" spans="1:12">
      <c r="A9">
        <v>8</v>
      </c>
      <c r="B9" t="s">
        <v>119</v>
      </c>
      <c r="C9" s="26" t="s">
        <v>100</v>
      </c>
      <c r="D9" s="2">
        <v>2.3020833333333335E-4</v>
      </c>
      <c r="E9">
        <v>30</v>
      </c>
      <c r="F9">
        <v>30</v>
      </c>
      <c r="G9">
        <v>30</v>
      </c>
      <c r="H9">
        <v>30</v>
      </c>
      <c r="I9">
        <v>30</v>
      </c>
      <c r="J9">
        <v>0</v>
      </c>
      <c r="K9">
        <f>SUM(E9:J9)</f>
        <v>150</v>
      </c>
      <c r="L9" s="2">
        <v>4.5833333333333302E-2</v>
      </c>
    </row>
    <row r="10" spans="1:12">
      <c r="A10">
        <v>9</v>
      </c>
      <c r="B10" t="s">
        <v>128</v>
      </c>
      <c r="C10" s="26" t="s">
        <v>104</v>
      </c>
      <c r="D10" s="2">
        <v>2.3611111111111109E-4</v>
      </c>
      <c r="E10">
        <v>30</v>
      </c>
      <c r="F10">
        <v>30</v>
      </c>
      <c r="G10">
        <v>30</v>
      </c>
      <c r="H10">
        <v>30</v>
      </c>
      <c r="I10">
        <v>30</v>
      </c>
      <c r="J10">
        <v>0</v>
      </c>
      <c r="K10">
        <f>SUM(E10:J10)</f>
        <v>150</v>
      </c>
      <c r="L10" s="2">
        <v>0.12916666666666701</v>
      </c>
    </row>
    <row r="11" spans="1:12">
      <c r="A11">
        <v>10</v>
      </c>
      <c r="B11" t="s">
        <v>120</v>
      </c>
      <c r="C11" s="26" t="s">
        <v>51</v>
      </c>
      <c r="D11" s="2">
        <v>5.0671296296296304E-4</v>
      </c>
      <c r="E11">
        <v>30</v>
      </c>
      <c r="F11">
        <v>30</v>
      </c>
      <c r="G11">
        <v>20</v>
      </c>
      <c r="H11">
        <v>30</v>
      </c>
      <c r="I11">
        <v>30</v>
      </c>
      <c r="J11">
        <v>0</v>
      </c>
      <c r="K11">
        <f>SUM(E11:J11)</f>
        <v>140</v>
      </c>
      <c r="L11" s="2">
        <v>4.1666666666666666E-3</v>
      </c>
    </row>
    <row r="12" spans="1:12">
      <c r="A12">
        <v>11</v>
      </c>
      <c r="B12" t="s">
        <v>60</v>
      </c>
      <c r="C12" s="26" t="s">
        <v>64</v>
      </c>
      <c r="D12" s="2">
        <v>3.1493055555555555E-4</v>
      </c>
      <c r="E12">
        <v>30</v>
      </c>
      <c r="F12">
        <v>30</v>
      </c>
      <c r="G12">
        <v>30</v>
      </c>
      <c r="H12">
        <v>30</v>
      </c>
      <c r="I12">
        <v>10</v>
      </c>
      <c r="J12">
        <v>0</v>
      </c>
      <c r="K12">
        <f>SUM(E12:J12)</f>
        <v>130</v>
      </c>
      <c r="L12" s="2">
        <v>0.170833333333333</v>
      </c>
    </row>
    <row r="13" spans="1:12">
      <c r="A13">
        <v>12</v>
      </c>
      <c r="B13" t="s">
        <v>131</v>
      </c>
      <c r="C13" s="26" t="s">
        <v>74</v>
      </c>
      <c r="D13" s="2">
        <v>2.9375000000000001E-4</v>
      </c>
      <c r="E13">
        <v>30</v>
      </c>
      <c r="F13">
        <v>30</v>
      </c>
      <c r="G13">
        <v>30</v>
      </c>
      <c r="H13">
        <v>30</v>
      </c>
      <c r="I13">
        <v>0</v>
      </c>
      <c r="J13">
        <v>0</v>
      </c>
      <c r="K13">
        <f>SUM(E13:J13)</f>
        <v>120</v>
      </c>
      <c r="L13" s="2">
        <v>4.1666666666666666E-3</v>
      </c>
    </row>
    <row r="14" spans="1:12">
      <c r="A14">
        <v>13</v>
      </c>
      <c r="B14" t="s">
        <v>124</v>
      </c>
      <c r="C14" s="26" t="s">
        <v>125</v>
      </c>
      <c r="D14" s="2">
        <v>5.7650462962962961E-4</v>
      </c>
      <c r="E14">
        <v>30</v>
      </c>
      <c r="F14">
        <v>30</v>
      </c>
      <c r="G14">
        <v>30</v>
      </c>
      <c r="H14">
        <v>30</v>
      </c>
      <c r="I14">
        <v>0</v>
      </c>
      <c r="J14">
        <v>0</v>
      </c>
      <c r="K14">
        <f>SUM(E14:J14)</f>
        <v>120</v>
      </c>
      <c r="L14" s="2">
        <v>4.1666666666666666E-3</v>
      </c>
    </row>
    <row r="15" spans="1:12">
      <c r="A15">
        <v>14</v>
      </c>
      <c r="B15" t="s">
        <v>80</v>
      </c>
      <c r="C15" s="26" t="s">
        <v>84</v>
      </c>
      <c r="D15" s="2">
        <v>2.2662037037037033E-4</v>
      </c>
      <c r="E15">
        <v>30</v>
      </c>
      <c r="F15">
        <v>30</v>
      </c>
      <c r="G15">
        <v>10</v>
      </c>
      <c r="H15">
        <v>30</v>
      </c>
      <c r="I15">
        <v>0</v>
      </c>
      <c r="J15">
        <v>0</v>
      </c>
      <c r="K15">
        <f>SUM(E15:J15)</f>
        <v>100</v>
      </c>
      <c r="L15" s="2">
        <v>8.7499999999999994E-2</v>
      </c>
    </row>
    <row r="16" spans="1:12">
      <c r="A16">
        <v>15</v>
      </c>
      <c r="B16" t="s">
        <v>128</v>
      </c>
      <c r="C16" s="26" t="s">
        <v>105</v>
      </c>
      <c r="D16" s="2">
        <v>3.2488425925925925E-4</v>
      </c>
      <c r="E16">
        <v>30</v>
      </c>
      <c r="F16">
        <v>30</v>
      </c>
      <c r="G16">
        <v>30</v>
      </c>
      <c r="H16">
        <v>0</v>
      </c>
      <c r="I16">
        <v>0</v>
      </c>
      <c r="J16">
        <v>0</v>
      </c>
      <c r="K16">
        <f>SUM(E16:J16)</f>
        <v>90</v>
      </c>
      <c r="L16" s="2">
        <v>4.5833333333333302E-2</v>
      </c>
    </row>
    <row r="17" spans="1:12">
      <c r="A17">
        <v>16</v>
      </c>
      <c r="B17" t="s">
        <v>135</v>
      </c>
      <c r="C17" s="26" t="s">
        <v>40</v>
      </c>
      <c r="D17" s="2">
        <v>4.2835648148148144E-4</v>
      </c>
      <c r="E17">
        <v>30</v>
      </c>
      <c r="F17">
        <v>30</v>
      </c>
      <c r="G17">
        <v>30</v>
      </c>
      <c r="H17">
        <v>0</v>
      </c>
      <c r="I17">
        <v>0</v>
      </c>
      <c r="J17">
        <v>0</v>
      </c>
      <c r="K17">
        <f>SUM(E17:J17)</f>
        <v>90</v>
      </c>
      <c r="L17" s="2">
        <v>8.7499999999999994E-2</v>
      </c>
    </row>
    <row r="18" spans="1:12">
      <c r="A18">
        <v>17</v>
      </c>
      <c r="B18" t="s">
        <v>133</v>
      </c>
      <c r="C18" s="26" t="s">
        <v>91</v>
      </c>
      <c r="D18" s="2">
        <v>3.9710648148148157E-4</v>
      </c>
      <c r="E18">
        <v>20</v>
      </c>
      <c r="F18">
        <v>30</v>
      </c>
      <c r="G18">
        <v>10</v>
      </c>
      <c r="H18">
        <v>10</v>
      </c>
      <c r="I18">
        <v>0</v>
      </c>
      <c r="J18">
        <v>0</v>
      </c>
      <c r="K18">
        <f>SUM(E18:J18)</f>
        <v>70</v>
      </c>
      <c r="L18" s="2">
        <v>0.12916666666666701</v>
      </c>
    </row>
    <row r="19" spans="1:12">
      <c r="A19">
        <v>18</v>
      </c>
      <c r="B19" t="s">
        <v>120</v>
      </c>
      <c r="C19" s="26" t="s">
        <v>56</v>
      </c>
      <c r="D19" s="2">
        <v>3.6909722222222221E-4</v>
      </c>
      <c r="E19">
        <v>20</v>
      </c>
      <c r="F19">
        <v>30</v>
      </c>
      <c r="G19">
        <v>20</v>
      </c>
      <c r="H19">
        <v>0</v>
      </c>
      <c r="I19">
        <v>0</v>
      </c>
      <c r="J19">
        <v>0</v>
      </c>
      <c r="K19">
        <f>SUM(E19:J19)</f>
        <v>70</v>
      </c>
      <c r="L19" s="2">
        <v>0.170833333333333</v>
      </c>
    </row>
    <row r="20" spans="1:12">
      <c r="A20">
        <v>19</v>
      </c>
      <c r="B20" t="s">
        <v>126</v>
      </c>
      <c r="C20" s="2" t="s">
        <v>70</v>
      </c>
      <c r="K20">
        <f>SUM(E20:J20)</f>
        <v>0</v>
      </c>
    </row>
    <row r="22" spans="1:12">
      <c r="K22">
        <f t="shared" ref="K22:K45" si="0">SUM(E22:J22)</f>
        <v>0</v>
      </c>
    </row>
    <row r="23" spans="1:12">
      <c r="K23">
        <f t="shared" si="0"/>
        <v>0</v>
      </c>
    </row>
    <row r="24" spans="1:12">
      <c r="K24">
        <f t="shared" si="0"/>
        <v>0</v>
      </c>
    </row>
    <row r="25" spans="1:12">
      <c r="K25">
        <f t="shared" si="0"/>
        <v>0</v>
      </c>
    </row>
    <row r="26" spans="1:12">
      <c r="K26">
        <f t="shared" si="0"/>
        <v>0</v>
      </c>
    </row>
    <row r="27" spans="1:12">
      <c r="K27">
        <f t="shared" si="0"/>
        <v>0</v>
      </c>
    </row>
    <row r="28" spans="1:12">
      <c r="K28">
        <f t="shared" si="0"/>
        <v>0</v>
      </c>
    </row>
    <row r="29" spans="1:12">
      <c r="K29">
        <f t="shared" si="0"/>
        <v>0</v>
      </c>
    </row>
    <row r="30" spans="1:12">
      <c r="K30">
        <f t="shared" si="0"/>
        <v>0</v>
      </c>
    </row>
    <row r="31" spans="1:12">
      <c r="K31">
        <f t="shared" si="0"/>
        <v>0</v>
      </c>
    </row>
    <row r="32" spans="1:12">
      <c r="K32">
        <f t="shared" si="0"/>
        <v>0</v>
      </c>
    </row>
    <row r="33" spans="11:11">
      <c r="K33">
        <f t="shared" si="0"/>
        <v>0</v>
      </c>
    </row>
    <row r="34" spans="11:11">
      <c r="K34">
        <f t="shared" si="0"/>
        <v>0</v>
      </c>
    </row>
    <row r="35" spans="11:11">
      <c r="K35">
        <f t="shared" si="0"/>
        <v>0</v>
      </c>
    </row>
    <row r="36" spans="11:11">
      <c r="K36">
        <f t="shared" si="0"/>
        <v>0</v>
      </c>
    </row>
    <row r="37" spans="11:11">
      <c r="K37">
        <f t="shared" si="0"/>
        <v>0</v>
      </c>
    </row>
    <row r="38" spans="11:11">
      <c r="K38">
        <f t="shared" si="0"/>
        <v>0</v>
      </c>
    </row>
    <row r="39" spans="11:11">
      <c r="K39">
        <f t="shared" si="0"/>
        <v>0</v>
      </c>
    </row>
    <row r="40" spans="11:11">
      <c r="K40">
        <f t="shared" si="0"/>
        <v>0</v>
      </c>
    </row>
    <row r="41" spans="11:11">
      <c r="K41">
        <f t="shared" si="0"/>
        <v>0</v>
      </c>
    </row>
    <row r="42" spans="11:11">
      <c r="K42">
        <f t="shared" si="0"/>
        <v>0</v>
      </c>
    </row>
    <row r="43" spans="11:11">
      <c r="K43">
        <f t="shared" si="0"/>
        <v>0</v>
      </c>
    </row>
    <row r="44" spans="11:11">
      <c r="K44">
        <f t="shared" si="0"/>
        <v>0</v>
      </c>
    </row>
    <row r="45" spans="11:11">
      <c r="K45">
        <f t="shared" si="0"/>
        <v>0</v>
      </c>
    </row>
  </sheetData>
  <sortState xmlns:xlrd2="http://schemas.microsoft.com/office/spreadsheetml/2017/richdata2" ref="A2:L20">
    <sortCondition descending="1" ref="K2:K20"/>
    <sortCondition ref="L2:L20"/>
    <sortCondition ref="D2:D20"/>
  </sortState>
  <phoneticPr fontId="18" type="noConversion"/>
  <printOptions gridLines="1"/>
  <pageMargins left="0.7" right="0.7" top="0.75" bottom="0.75" header="0.3" footer="0.3"/>
  <pageSetup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7" tint="0.39997558519241921"/>
  </sheetPr>
  <dimension ref="A1:M22"/>
  <sheetViews>
    <sheetView workbookViewId="0">
      <selection activeCell="N23" sqref="A1:N23"/>
    </sheetView>
  </sheetViews>
  <sheetFormatPr defaultRowHeight="15"/>
  <cols>
    <col min="1" max="1" width="3" bestFit="1" customWidth="1"/>
    <col min="2" max="2" width="16.5703125" bestFit="1" customWidth="1"/>
    <col min="3" max="3" width="9" bestFit="1" customWidth="1"/>
    <col min="4" max="4" width="3.28515625" customWidth="1"/>
    <col min="5" max="5" width="8.140625" bestFit="1" customWidth="1"/>
    <col min="6" max="7" width="8.140625" customWidth="1"/>
    <col min="8" max="8" width="7.140625" style="2" bestFit="1" customWidth="1"/>
    <col min="9" max="10" width="7.140625" style="2" customWidth="1"/>
    <col min="11" max="11" width="11" style="2" bestFit="1" customWidth="1"/>
    <col min="12" max="13" width="11" style="2" customWidth="1"/>
  </cols>
  <sheetData>
    <row r="1" spans="1:13" s="3" customFormat="1" ht="18.75">
      <c r="B1" s="3" t="s">
        <v>193</v>
      </c>
      <c r="C1" s="3" t="s">
        <v>194</v>
      </c>
      <c r="E1" s="3" t="s">
        <v>201</v>
      </c>
      <c r="F1" s="3" t="s">
        <v>202</v>
      </c>
      <c r="G1" s="3" t="s">
        <v>207</v>
      </c>
      <c r="H1" s="4" t="s">
        <v>197</v>
      </c>
      <c r="I1" s="4" t="s">
        <v>202</v>
      </c>
      <c r="J1" s="4" t="s">
        <v>208</v>
      </c>
      <c r="K1" s="4" t="s">
        <v>195</v>
      </c>
      <c r="L1" s="4" t="s">
        <v>202</v>
      </c>
      <c r="M1" s="4" t="s">
        <v>209</v>
      </c>
    </row>
    <row r="2" spans="1:13">
      <c r="A2">
        <v>1</v>
      </c>
      <c r="B2" t="s">
        <v>73</v>
      </c>
      <c r="C2" s="26" t="s">
        <v>77</v>
      </c>
      <c r="D2" s="26"/>
      <c r="E2">
        <v>180</v>
      </c>
      <c r="F2">
        <v>180</v>
      </c>
      <c r="G2">
        <f t="shared" ref="G2:G22" si="0">SUM(E2:F2)</f>
        <v>360</v>
      </c>
      <c r="H2" s="2">
        <v>3.3101851851851851E-3</v>
      </c>
      <c r="I2" s="2">
        <v>2.9489583333333334E-3</v>
      </c>
      <c r="J2" s="2">
        <f t="shared" ref="J2:J22" si="1">SUM(G2:I2)</f>
        <v>360.00625914351849</v>
      </c>
      <c r="K2" s="2">
        <v>2.1192129629629629E-4</v>
      </c>
      <c r="L2" s="2">
        <v>2.9340277777777779E-4</v>
      </c>
      <c r="M2" s="2">
        <f t="shared" ref="M2:M22" si="2">SUM(G2:L2)</f>
        <v>720.01302361111107</v>
      </c>
    </row>
    <row r="3" spans="1:13">
      <c r="A3">
        <v>2</v>
      </c>
      <c r="B3" t="s">
        <v>119</v>
      </c>
      <c r="C3" s="26" t="s">
        <v>95</v>
      </c>
      <c r="D3" s="26"/>
      <c r="E3">
        <v>180</v>
      </c>
      <c r="F3">
        <v>180</v>
      </c>
      <c r="G3">
        <f t="shared" si="0"/>
        <v>360</v>
      </c>
      <c r="H3" s="2">
        <v>3.7800925925925923E-3</v>
      </c>
      <c r="I3" s="2">
        <v>2.9976851851851848E-3</v>
      </c>
      <c r="J3" s="2">
        <f t="shared" si="1"/>
        <v>360.00677777777776</v>
      </c>
      <c r="K3" s="2">
        <v>2.8680555555555561E-4</v>
      </c>
      <c r="L3" s="2">
        <v>3.3761574074074076E-4</v>
      </c>
      <c r="M3" s="2">
        <f t="shared" si="2"/>
        <v>720.01417997685178</v>
      </c>
    </row>
    <row r="4" spans="1:13">
      <c r="A4">
        <v>3</v>
      </c>
      <c r="B4" t="s">
        <v>120</v>
      </c>
      <c r="C4" s="26" t="s">
        <v>44</v>
      </c>
      <c r="D4" s="26"/>
      <c r="E4">
        <v>180</v>
      </c>
      <c r="F4">
        <v>150</v>
      </c>
      <c r="G4">
        <f t="shared" si="0"/>
        <v>330</v>
      </c>
      <c r="H4" s="2">
        <v>2.7818287037037035E-3</v>
      </c>
      <c r="I4" s="2">
        <v>4.1666666666666666E-3</v>
      </c>
      <c r="J4" s="2">
        <f t="shared" si="1"/>
        <v>330.00694849537035</v>
      </c>
      <c r="K4" s="2">
        <v>3.0717592592592591E-4</v>
      </c>
      <c r="L4" s="2">
        <v>3.6886574074074073E-4</v>
      </c>
      <c r="M4" s="2">
        <f t="shared" si="2"/>
        <v>660.01457303240738</v>
      </c>
    </row>
    <row r="5" spans="1:13">
      <c r="A5">
        <v>4</v>
      </c>
      <c r="B5" t="s">
        <v>127</v>
      </c>
      <c r="C5" s="26" t="s">
        <v>81</v>
      </c>
      <c r="D5" s="26"/>
      <c r="E5" s="49">
        <v>150</v>
      </c>
      <c r="F5" s="49">
        <v>180</v>
      </c>
      <c r="G5">
        <f t="shared" si="0"/>
        <v>330</v>
      </c>
      <c r="H5" s="2">
        <v>4.1666666666666666E-3</v>
      </c>
      <c r="I5" s="2">
        <v>3.228009259259259E-3</v>
      </c>
      <c r="J5" s="2">
        <f t="shared" si="1"/>
        <v>330.00739467592592</v>
      </c>
      <c r="K5" s="2">
        <v>4.1620370370370373E-4</v>
      </c>
      <c r="L5" s="2">
        <v>2.0717592592592589E-4</v>
      </c>
      <c r="M5" s="2">
        <f t="shared" si="2"/>
        <v>660.01541273148143</v>
      </c>
    </row>
    <row r="6" spans="1:13">
      <c r="A6">
        <v>5</v>
      </c>
      <c r="B6" t="s">
        <v>10</v>
      </c>
      <c r="C6" s="26" t="s">
        <v>11</v>
      </c>
      <c r="D6" s="26"/>
      <c r="E6" s="49">
        <v>130</v>
      </c>
      <c r="F6">
        <v>180</v>
      </c>
      <c r="G6">
        <f t="shared" si="0"/>
        <v>310</v>
      </c>
      <c r="H6" s="2">
        <v>4.1666666666666666E-3</v>
      </c>
      <c r="I6" s="2">
        <v>3.1906250000000003E-3</v>
      </c>
      <c r="J6" s="2">
        <f t="shared" si="1"/>
        <v>310.00735729166666</v>
      </c>
      <c r="K6" s="2">
        <v>4.3773148148148143E-4</v>
      </c>
      <c r="L6" s="2">
        <v>2.4328703703703706E-4</v>
      </c>
      <c r="M6" s="2">
        <f t="shared" si="2"/>
        <v>620.01539560185188</v>
      </c>
    </row>
    <row r="7" spans="1:13">
      <c r="A7">
        <v>6</v>
      </c>
      <c r="B7" t="s">
        <v>122</v>
      </c>
      <c r="C7" s="26" t="s">
        <v>61</v>
      </c>
      <c r="D7" s="26"/>
      <c r="E7" s="49">
        <v>140</v>
      </c>
      <c r="F7">
        <v>170</v>
      </c>
      <c r="G7">
        <f t="shared" si="0"/>
        <v>310</v>
      </c>
      <c r="H7" s="2">
        <v>4.1666666666666666E-3</v>
      </c>
      <c r="I7" s="2">
        <v>3.4675925925925929E-3</v>
      </c>
      <c r="J7" s="2">
        <f t="shared" si="1"/>
        <v>310.00763425925925</v>
      </c>
      <c r="K7" s="2">
        <v>3.9108796296296304E-4</v>
      </c>
      <c r="L7" s="2">
        <v>3.8437500000000001E-4</v>
      </c>
      <c r="M7" s="2">
        <f t="shared" si="2"/>
        <v>620.0160439814814</v>
      </c>
    </row>
    <row r="8" spans="1:13">
      <c r="A8">
        <v>7</v>
      </c>
      <c r="B8" t="s">
        <v>119</v>
      </c>
      <c r="C8" s="26" t="s">
        <v>100</v>
      </c>
      <c r="D8" s="26"/>
      <c r="E8" s="49">
        <v>150</v>
      </c>
      <c r="F8">
        <v>150</v>
      </c>
      <c r="G8">
        <f t="shared" si="0"/>
        <v>300</v>
      </c>
      <c r="H8" s="2">
        <v>4.1666666666666666E-3</v>
      </c>
      <c r="I8" s="2">
        <v>4.5833333333333302E-2</v>
      </c>
      <c r="J8" s="2">
        <f t="shared" si="1"/>
        <v>300.05</v>
      </c>
      <c r="K8" s="2">
        <v>3.0092592592592595E-4</v>
      </c>
      <c r="L8" s="2">
        <v>2.3020833333333335E-4</v>
      </c>
      <c r="M8" s="2">
        <f t="shared" si="2"/>
        <v>600.1005311342592</v>
      </c>
    </row>
    <row r="9" spans="1:13">
      <c r="A9">
        <v>8</v>
      </c>
      <c r="B9" t="s">
        <v>120</v>
      </c>
      <c r="C9" s="26" t="s">
        <v>51</v>
      </c>
      <c r="D9" s="26"/>
      <c r="E9" s="49">
        <v>155</v>
      </c>
      <c r="F9">
        <v>140</v>
      </c>
      <c r="G9">
        <f t="shared" si="0"/>
        <v>295</v>
      </c>
      <c r="H9" s="2">
        <v>4.1203703703703706E-3</v>
      </c>
      <c r="I9" s="2">
        <v>4.1666666666666666E-3</v>
      </c>
      <c r="J9" s="2">
        <f t="shared" si="1"/>
        <v>295.00828703703701</v>
      </c>
      <c r="K9" s="2">
        <v>1.8993055555555557E-4</v>
      </c>
      <c r="L9" s="2">
        <v>5.0671296296296304E-4</v>
      </c>
      <c r="M9" s="2">
        <f t="shared" si="2"/>
        <v>590.01727071759251</v>
      </c>
    </row>
    <row r="10" spans="1:13">
      <c r="A10">
        <v>9</v>
      </c>
      <c r="B10" t="s">
        <v>80</v>
      </c>
      <c r="C10" s="26" t="s">
        <v>84</v>
      </c>
      <c r="D10" s="26"/>
      <c r="E10" s="49">
        <v>150</v>
      </c>
      <c r="F10">
        <v>100</v>
      </c>
      <c r="G10">
        <f t="shared" si="0"/>
        <v>250</v>
      </c>
      <c r="H10" s="2">
        <v>4.1666666666666666E-3</v>
      </c>
      <c r="I10" s="2">
        <v>4.1666666666666666E-3</v>
      </c>
      <c r="J10" s="2">
        <f t="shared" si="1"/>
        <v>250.00833333333333</v>
      </c>
      <c r="K10" s="2">
        <v>3.5902777777777777E-4</v>
      </c>
      <c r="L10" s="2">
        <v>2.2685185185185189E-4</v>
      </c>
      <c r="M10" s="2">
        <f t="shared" si="2"/>
        <v>500.01725254629628</v>
      </c>
    </row>
    <row r="11" spans="1:13">
      <c r="A11">
        <v>10</v>
      </c>
      <c r="B11" t="s">
        <v>135</v>
      </c>
      <c r="C11" s="26" t="s">
        <v>40</v>
      </c>
      <c r="D11" s="26"/>
      <c r="E11" s="49">
        <v>150</v>
      </c>
      <c r="F11">
        <v>90</v>
      </c>
      <c r="G11">
        <f t="shared" si="0"/>
        <v>240</v>
      </c>
      <c r="H11" s="2">
        <v>4.1666666666666666E-3</v>
      </c>
      <c r="I11" s="2">
        <v>8.7499999999999994E-2</v>
      </c>
      <c r="J11" s="2">
        <f t="shared" si="1"/>
        <v>240.09166666666667</v>
      </c>
      <c r="K11" s="2">
        <v>1.8368055555555556E-4</v>
      </c>
      <c r="L11" s="2">
        <v>4.2824074074074075E-4</v>
      </c>
      <c r="M11" s="2">
        <f t="shared" si="2"/>
        <v>480.18394525462963</v>
      </c>
    </row>
    <row r="12" spans="1:13">
      <c r="A12">
        <v>11</v>
      </c>
      <c r="B12" t="s">
        <v>128</v>
      </c>
      <c r="C12" s="26" t="s">
        <v>105</v>
      </c>
      <c r="E12" s="49">
        <v>120</v>
      </c>
      <c r="F12">
        <v>90</v>
      </c>
      <c r="G12">
        <f t="shared" si="0"/>
        <v>210</v>
      </c>
      <c r="H12" s="2">
        <v>4.1666666666666666E-3</v>
      </c>
      <c r="I12" s="2">
        <v>4.5833333333333302E-2</v>
      </c>
      <c r="J12" s="2">
        <f t="shared" si="1"/>
        <v>210.04999999999998</v>
      </c>
      <c r="K12" s="2">
        <v>2.7442129629629632E-4</v>
      </c>
      <c r="L12" s="2">
        <v>3.2488425925925925E-4</v>
      </c>
      <c r="M12" s="2">
        <f t="shared" si="2"/>
        <v>420.10059930555553</v>
      </c>
    </row>
    <row r="13" spans="1:13">
      <c r="A13">
        <v>12</v>
      </c>
      <c r="B13" t="s">
        <v>133</v>
      </c>
      <c r="C13" s="26" t="s">
        <v>91</v>
      </c>
      <c r="E13" s="49">
        <v>120</v>
      </c>
      <c r="F13">
        <v>70</v>
      </c>
      <c r="G13">
        <f t="shared" si="0"/>
        <v>190</v>
      </c>
      <c r="H13" s="2">
        <v>4.1666666666666666E-3</v>
      </c>
      <c r="I13" s="2">
        <v>0.12916666666666701</v>
      </c>
      <c r="J13" s="2">
        <f t="shared" si="1"/>
        <v>190.13333333333333</v>
      </c>
      <c r="K13" s="2">
        <v>7.407407407407407E-4</v>
      </c>
      <c r="L13" s="2">
        <v>3.9710648148148157E-4</v>
      </c>
      <c r="M13" s="2">
        <f t="shared" si="2"/>
        <v>380.2678045138889</v>
      </c>
    </row>
    <row r="14" spans="1:13">
      <c r="B14" t="s">
        <v>80</v>
      </c>
      <c r="C14" s="26" t="s">
        <v>99</v>
      </c>
      <c r="E14" s="49">
        <v>0</v>
      </c>
      <c r="F14" s="49">
        <v>180</v>
      </c>
      <c r="G14">
        <f t="shared" si="0"/>
        <v>180</v>
      </c>
      <c r="H14" s="2">
        <v>4.1666666666666666E-3</v>
      </c>
      <c r="I14" s="2">
        <v>3.8356481481481484E-3</v>
      </c>
      <c r="J14" s="2">
        <f t="shared" si="1"/>
        <v>180.0080023148148</v>
      </c>
      <c r="K14" s="2">
        <v>0</v>
      </c>
      <c r="L14" s="2">
        <v>2.0486111111111109E-4</v>
      </c>
      <c r="M14" s="2">
        <f t="shared" si="2"/>
        <v>360.01620949074072</v>
      </c>
    </row>
    <row r="15" spans="1:13">
      <c r="B15" t="s">
        <v>128</v>
      </c>
      <c r="C15" s="26" t="s">
        <v>104</v>
      </c>
      <c r="E15" s="49">
        <v>30</v>
      </c>
      <c r="F15">
        <v>150</v>
      </c>
      <c r="G15">
        <f t="shared" si="0"/>
        <v>180</v>
      </c>
      <c r="H15" s="2">
        <v>4.1666666666666666E-3</v>
      </c>
      <c r="I15" s="2">
        <v>0.12916666666666701</v>
      </c>
      <c r="J15" s="2">
        <f t="shared" si="1"/>
        <v>180.13333333333333</v>
      </c>
      <c r="K15" s="2">
        <v>1.0763888888888889E-3</v>
      </c>
      <c r="L15" s="2">
        <v>2.3611111111111109E-4</v>
      </c>
      <c r="M15" s="2">
        <f t="shared" si="2"/>
        <v>360.26797916666663</v>
      </c>
    </row>
    <row r="16" spans="1:13">
      <c r="B16" t="s">
        <v>60</v>
      </c>
      <c r="C16" s="26" t="s">
        <v>64</v>
      </c>
      <c r="E16" s="49">
        <v>30</v>
      </c>
      <c r="F16">
        <v>130</v>
      </c>
      <c r="G16">
        <f t="shared" si="0"/>
        <v>160</v>
      </c>
      <c r="H16" s="2">
        <v>4.1666666666666666E-3</v>
      </c>
      <c r="I16" s="2">
        <v>0.170833333333333</v>
      </c>
      <c r="J16" s="2">
        <f t="shared" si="1"/>
        <v>160.17499999999998</v>
      </c>
      <c r="K16" s="2">
        <v>3.37037037037037E-4</v>
      </c>
      <c r="L16" s="2">
        <v>3.1493055555555555E-4</v>
      </c>
      <c r="M16" s="2">
        <f t="shared" si="2"/>
        <v>320.35065196759251</v>
      </c>
    </row>
    <row r="17" spans="2:13">
      <c r="B17" t="s">
        <v>212</v>
      </c>
      <c r="C17" s="26" t="s">
        <v>19</v>
      </c>
      <c r="D17" s="26"/>
      <c r="E17" s="49">
        <v>150</v>
      </c>
      <c r="F17">
        <v>0</v>
      </c>
      <c r="G17">
        <f t="shared" si="0"/>
        <v>150</v>
      </c>
      <c r="H17" s="2">
        <v>2.8622685185185188E-3</v>
      </c>
      <c r="J17" s="2">
        <f t="shared" si="1"/>
        <v>150.00286226851853</v>
      </c>
      <c r="K17" s="2">
        <v>4.6319444444444446E-4</v>
      </c>
      <c r="M17" s="2">
        <f t="shared" si="2"/>
        <v>300.00618773148148</v>
      </c>
    </row>
    <row r="18" spans="2:13">
      <c r="B18" t="s">
        <v>131</v>
      </c>
      <c r="C18" s="26" t="s">
        <v>74</v>
      </c>
      <c r="E18" s="49">
        <v>30</v>
      </c>
      <c r="F18">
        <v>120</v>
      </c>
      <c r="G18">
        <f t="shared" si="0"/>
        <v>150</v>
      </c>
      <c r="H18" s="2">
        <v>4.1666666666666666E-3</v>
      </c>
      <c r="I18" s="2">
        <v>4.1666666666666666E-3</v>
      </c>
      <c r="J18" s="2">
        <f t="shared" si="1"/>
        <v>150.00833333333333</v>
      </c>
      <c r="K18" s="2">
        <v>8.7962962962962962E-4</v>
      </c>
      <c r="L18" s="2">
        <v>2.9375000000000001E-4</v>
      </c>
      <c r="M18" s="2">
        <f t="shared" si="2"/>
        <v>300.01784004629633</v>
      </c>
    </row>
    <row r="19" spans="2:13">
      <c r="B19" t="s">
        <v>126</v>
      </c>
      <c r="C19" s="26" t="s">
        <v>70</v>
      </c>
      <c r="D19" s="26"/>
      <c r="E19" s="49">
        <v>140</v>
      </c>
      <c r="F19">
        <v>0</v>
      </c>
      <c r="G19">
        <f t="shared" si="0"/>
        <v>140</v>
      </c>
      <c r="H19" s="2">
        <v>4.1666666666666666E-3</v>
      </c>
      <c r="J19" s="2">
        <f t="shared" si="1"/>
        <v>140.00416666666666</v>
      </c>
      <c r="K19" s="2">
        <v>4.416666666666666E-4</v>
      </c>
      <c r="M19" s="2">
        <f t="shared" si="2"/>
        <v>280.00877500000001</v>
      </c>
    </row>
    <row r="20" spans="2:13">
      <c r="B20" t="s">
        <v>213</v>
      </c>
      <c r="C20" s="26" t="s">
        <v>125</v>
      </c>
      <c r="E20" s="49">
        <v>10</v>
      </c>
      <c r="F20">
        <v>120</v>
      </c>
      <c r="G20">
        <f t="shared" si="0"/>
        <v>130</v>
      </c>
      <c r="H20" s="2">
        <v>4.1666666666666666E-3</v>
      </c>
      <c r="I20" s="2">
        <v>4.1666666666666666E-3</v>
      </c>
      <c r="J20" s="2">
        <f t="shared" si="1"/>
        <v>130.00833333333333</v>
      </c>
      <c r="K20" s="2">
        <v>7.9398148148148145E-4</v>
      </c>
      <c r="L20" s="2">
        <v>5.7638888888888887E-4</v>
      </c>
      <c r="M20" s="2">
        <f t="shared" si="2"/>
        <v>260.018037037037</v>
      </c>
    </row>
    <row r="21" spans="2:13">
      <c r="B21" t="s">
        <v>120</v>
      </c>
      <c r="C21" s="26" t="s">
        <v>56</v>
      </c>
      <c r="E21" s="49">
        <v>0</v>
      </c>
      <c r="F21">
        <v>70</v>
      </c>
      <c r="G21">
        <f t="shared" si="0"/>
        <v>70</v>
      </c>
      <c r="H21" s="2">
        <v>4.1666666666666666E-3</v>
      </c>
      <c r="I21" s="2">
        <v>0.170833333333333</v>
      </c>
      <c r="J21" s="2">
        <f t="shared" si="1"/>
        <v>70.174999999999997</v>
      </c>
      <c r="K21" s="2">
        <v>0</v>
      </c>
      <c r="L21" s="2">
        <v>3.6909722222222221E-4</v>
      </c>
      <c r="M21" s="2">
        <f t="shared" si="2"/>
        <v>140.35036909722223</v>
      </c>
    </row>
    <row r="22" spans="2:13">
      <c r="B22" t="s">
        <v>212</v>
      </c>
      <c r="C22" s="26" t="s">
        <v>27</v>
      </c>
      <c r="E22" s="49">
        <v>30</v>
      </c>
      <c r="F22">
        <v>0</v>
      </c>
      <c r="G22">
        <f t="shared" si="0"/>
        <v>30</v>
      </c>
      <c r="H22" s="2">
        <v>4.1666666666666666E-3</v>
      </c>
      <c r="J22" s="2">
        <f t="shared" si="1"/>
        <v>30.004166666666666</v>
      </c>
      <c r="K22" s="2">
        <v>1.8750000000000001E-3</v>
      </c>
      <c r="M22" s="2">
        <f t="shared" si="2"/>
        <v>60.010208333333331</v>
      </c>
    </row>
  </sheetData>
  <sortState xmlns:xlrd2="http://schemas.microsoft.com/office/spreadsheetml/2017/richdata2" ref="B1:M22">
    <sortCondition descending="1" ref="G1:G22"/>
    <sortCondition ref="J1:J22"/>
    <sortCondition ref="M1:M22"/>
  </sortState>
  <phoneticPr fontId="18" type="noConversion"/>
  <printOptions gridLines="1"/>
  <pageMargins left="0.7" right="0.7" top="0.75" bottom="0.75" header="0.3" footer="0.3"/>
  <pageSetup orientation="landscape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 tint="0.39997558519241921"/>
  </sheetPr>
  <dimension ref="A1:L47"/>
  <sheetViews>
    <sheetView workbookViewId="0">
      <selection activeCell="B14" sqref="B14"/>
    </sheetView>
  </sheetViews>
  <sheetFormatPr defaultRowHeight="15"/>
  <cols>
    <col min="1" max="1" width="2.7109375" customWidth="1"/>
    <col min="2" max="2" width="18.140625" customWidth="1"/>
    <col min="3" max="3" width="7.85546875" bestFit="1" customWidth="1"/>
    <col min="4" max="4" width="11" style="2" bestFit="1" customWidth="1"/>
    <col min="12" max="12" width="9.140625" style="2" customWidth="1"/>
  </cols>
  <sheetData>
    <row r="1" spans="1:12" s="3" customFormat="1" ht="18.75">
      <c r="B1" s="3" t="s">
        <v>200</v>
      </c>
      <c r="C1" s="3" t="s">
        <v>194</v>
      </c>
      <c r="D1" s="4" t="s">
        <v>195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 t="s">
        <v>196</v>
      </c>
      <c r="L1" s="4" t="s">
        <v>197</v>
      </c>
    </row>
    <row r="2" spans="1:12">
      <c r="A2">
        <v>1</v>
      </c>
      <c r="B2" t="s">
        <v>143</v>
      </c>
      <c r="C2" s="26" t="s">
        <v>42</v>
      </c>
      <c r="D2" s="2">
        <v>2.1238425925925928E-4</v>
      </c>
      <c r="E2">
        <v>30</v>
      </c>
      <c r="F2">
        <v>30</v>
      </c>
      <c r="G2">
        <v>30</v>
      </c>
      <c r="H2">
        <v>30</v>
      </c>
      <c r="I2">
        <v>30</v>
      </c>
      <c r="J2">
        <v>30</v>
      </c>
      <c r="K2">
        <f t="shared" ref="K2:K10" si="0">SUM(E2:J2)</f>
        <v>180</v>
      </c>
      <c r="L2" s="2">
        <v>2.704861111111111E-3</v>
      </c>
    </row>
    <row r="3" spans="1:12">
      <c r="A3">
        <v>2</v>
      </c>
      <c r="B3" t="s">
        <v>132</v>
      </c>
      <c r="C3" s="26" t="s">
        <v>38</v>
      </c>
      <c r="D3" s="2">
        <v>2.8425925925925922E-4</v>
      </c>
      <c r="E3">
        <v>30</v>
      </c>
      <c r="F3">
        <v>30</v>
      </c>
      <c r="G3">
        <v>30</v>
      </c>
      <c r="H3">
        <v>30</v>
      </c>
      <c r="I3" s="49">
        <v>30</v>
      </c>
      <c r="J3" s="49">
        <v>20</v>
      </c>
      <c r="K3">
        <f t="shared" si="0"/>
        <v>170</v>
      </c>
      <c r="L3" s="2">
        <v>4.1666666666666666E-3</v>
      </c>
    </row>
    <row r="4" spans="1:12">
      <c r="A4">
        <v>3</v>
      </c>
      <c r="B4" t="s">
        <v>144</v>
      </c>
      <c r="C4" s="26" t="s">
        <v>22</v>
      </c>
      <c r="D4" s="2">
        <v>1.3449074074074075E-3</v>
      </c>
      <c r="E4">
        <v>30</v>
      </c>
      <c r="F4">
        <v>30</v>
      </c>
      <c r="G4">
        <v>30</v>
      </c>
      <c r="H4">
        <v>30</v>
      </c>
      <c r="I4" s="49">
        <v>30</v>
      </c>
      <c r="J4" s="49">
        <v>0</v>
      </c>
      <c r="K4">
        <f t="shared" si="0"/>
        <v>150</v>
      </c>
      <c r="L4" s="2">
        <v>4.1666666666666666E-3</v>
      </c>
    </row>
    <row r="5" spans="1:12">
      <c r="A5">
        <v>4</v>
      </c>
      <c r="B5" t="s">
        <v>47</v>
      </c>
      <c r="C5" s="26" t="s">
        <v>112</v>
      </c>
      <c r="D5" s="2">
        <v>5.5358796296296297E-4</v>
      </c>
      <c r="E5">
        <v>30</v>
      </c>
      <c r="F5">
        <v>10</v>
      </c>
      <c r="G5">
        <v>30</v>
      </c>
      <c r="H5">
        <v>30</v>
      </c>
      <c r="I5">
        <v>30</v>
      </c>
      <c r="J5">
        <v>0</v>
      </c>
      <c r="K5">
        <f t="shared" si="0"/>
        <v>130</v>
      </c>
      <c r="L5" s="2">
        <v>4.1666666666666666E-3</v>
      </c>
    </row>
    <row r="6" spans="1:12">
      <c r="A6">
        <v>5</v>
      </c>
      <c r="B6" t="s">
        <v>132</v>
      </c>
      <c r="C6" s="26" t="s">
        <v>31</v>
      </c>
      <c r="D6" s="2">
        <v>3.4722222222222224E-4</v>
      </c>
      <c r="E6">
        <v>30</v>
      </c>
      <c r="F6">
        <v>0</v>
      </c>
      <c r="G6">
        <v>0</v>
      </c>
      <c r="H6">
        <v>0</v>
      </c>
      <c r="I6">
        <v>0</v>
      </c>
      <c r="J6">
        <v>0</v>
      </c>
      <c r="K6">
        <f t="shared" si="0"/>
        <v>30</v>
      </c>
      <c r="L6" s="2">
        <v>4.1666666666666666E-3</v>
      </c>
    </row>
    <row r="7" spans="1:12">
      <c r="A7">
        <v>6</v>
      </c>
      <c r="B7" t="s">
        <v>145</v>
      </c>
      <c r="C7" s="26" t="s">
        <v>48</v>
      </c>
      <c r="D7" s="2">
        <v>2.8321759259259256E-4</v>
      </c>
      <c r="E7">
        <v>20</v>
      </c>
      <c r="F7">
        <v>0</v>
      </c>
      <c r="G7">
        <v>0</v>
      </c>
      <c r="H7">
        <v>0</v>
      </c>
      <c r="I7">
        <v>0</v>
      </c>
      <c r="J7">
        <v>0</v>
      </c>
      <c r="K7">
        <f t="shared" si="0"/>
        <v>20</v>
      </c>
      <c r="L7" s="2">
        <v>4.1666666666666666E-3</v>
      </c>
    </row>
    <row r="8" spans="1:12">
      <c r="A8">
        <v>7</v>
      </c>
      <c r="B8" t="s">
        <v>144</v>
      </c>
      <c r="C8" s="26" t="s">
        <v>15</v>
      </c>
      <c r="D8" s="2">
        <v>1.3407407407407407E-3</v>
      </c>
      <c r="E8">
        <v>20</v>
      </c>
      <c r="F8">
        <v>0</v>
      </c>
      <c r="G8">
        <v>0</v>
      </c>
      <c r="H8">
        <v>0</v>
      </c>
      <c r="I8">
        <v>0</v>
      </c>
      <c r="J8">
        <v>0</v>
      </c>
      <c r="K8">
        <f t="shared" si="0"/>
        <v>20</v>
      </c>
      <c r="L8" s="2">
        <v>4.1666666666666666E-3</v>
      </c>
    </row>
    <row r="9" spans="1:12">
      <c r="A9">
        <v>8</v>
      </c>
      <c r="B9" t="s">
        <v>65</v>
      </c>
      <c r="C9" s="26" t="s">
        <v>214</v>
      </c>
      <c r="D9" s="2">
        <v>0</v>
      </c>
      <c r="E9">
        <v>0</v>
      </c>
      <c r="F9">
        <v>0</v>
      </c>
      <c r="G9">
        <v>0</v>
      </c>
      <c r="H9">
        <v>0</v>
      </c>
      <c r="I9" s="49">
        <v>0</v>
      </c>
      <c r="J9" s="49">
        <v>0</v>
      </c>
      <c r="K9">
        <f t="shared" si="0"/>
        <v>0</v>
      </c>
      <c r="L9" s="2">
        <v>4.1666666666666666E-3</v>
      </c>
    </row>
    <row r="10" spans="1:12">
      <c r="C10" s="26"/>
      <c r="K10">
        <f t="shared" si="0"/>
        <v>0</v>
      </c>
    </row>
    <row r="16" spans="1:12">
      <c r="K16">
        <f t="shared" ref="K16:K47" si="1">SUM(E16:J16)</f>
        <v>0</v>
      </c>
    </row>
    <row r="17" spans="11:11">
      <c r="K17">
        <f t="shared" si="1"/>
        <v>0</v>
      </c>
    </row>
    <row r="18" spans="11:11">
      <c r="K18">
        <f t="shared" si="1"/>
        <v>0</v>
      </c>
    </row>
    <row r="19" spans="11:11">
      <c r="K19">
        <f t="shared" si="1"/>
        <v>0</v>
      </c>
    </row>
    <row r="20" spans="11:11">
      <c r="K20">
        <f t="shared" si="1"/>
        <v>0</v>
      </c>
    </row>
    <row r="21" spans="11:11">
      <c r="K21">
        <f t="shared" si="1"/>
        <v>0</v>
      </c>
    </row>
    <row r="22" spans="11:11">
      <c r="K22">
        <f t="shared" si="1"/>
        <v>0</v>
      </c>
    </row>
    <row r="23" spans="11:11" ht="12.75" customHeight="1">
      <c r="K23">
        <f t="shared" si="1"/>
        <v>0</v>
      </c>
    </row>
    <row r="24" spans="11:11">
      <c r="K24">
        <f t="shared" si="1"/>
        <v>0</v>
      </c>
    </row>
    <row r="25" spans="11:11">
      <c r="K25">
        <f t="shared" si="1"/>
        <v>0</v>
      </c>
    </row>
    <row r="26" spans="11:11">
      <c r="K26">
        <f t="shared" si="1"/>
        <v>0</v>
      </c>
    </row>
    <row r="27" spans="11:11">
      <c r="K27">
        <f t="shared" si="1"/>
        <v>0</v>
      </c>
    </row>
    <row r="28" spans="11:11">
      <c r="K28">
        <f t="shared" si="1"/>
        <v>0</v>
      </c>
    </row>
    <row r="29" spans="11:11">
      <c r="K29">
        <f t="shared" si="1"/>
        <v>0</v>
      </c>
    </row>
    <row r="30" spans="11:11">
      <c r="K30">
        <f t="shared" si="1"/>
        <v>0</v>
      </c>
    </row>
    <row r="31" spans="11:11">
      <c r="K31">
        <f t="shared" si="1"/>
        <v>0</v>
      </c>
    </row>
    <row r="32" spans="11:11">
      <c r="K32">
        <f t="shared" si="1"/>
        <v>0</v>
      </c>
    </row>
    <row r="33" spans="11:11">
      <c r="K33">
        <f t="shared" si="1"/>
        <v>0</v>
      </c>
    </row>
    <row r="34" spans="11:11">
      <c r="K34">
        <f t="shared" si="1"/>
        <v>0</v>
      </c>
    </row>
    <row r="35" spans="11:11">
      <c r="K35">
        <f t="shared" si="1"/>
        <v>0</v>
      </c>
    </row>
    <row r="36" spans="11:11">
      <c r="K36">
        <f t="shared" si="1"/>
        <v>0</v>
      </c>
    </row>
    <row r="37" spans="11:11">
      <c r="K37">
        <f t="shared" si="1"/>
        <v>0</v>
      </c>
    </row>
    <row r="38" spans="11:11">
      <c r="K38">
        <f t="shared" si="1"/>
        <v>0</v>
      </c>
    </row>
    <row r="39" spans="11:11">
      <c r="K39">
        <f t="shared" si="1"/>
        <v>0</v>
      </c>
    </row>
    <row r="40" spans="11:11">
      <c r="K40">
        <f t="shared" si="1"/>
        <v>0</v>
      </c>
    </row>
    <row r="41" spans="11:11">
      <c r="K41">
        <f t="shared" si="1"/>
        <v>0</v>
      </c>
    </row>
    <row r="42" spans="11:11">
      <c r="K42">
        <f t="shared" si="1"/>
        <v>0</v>
      </c>
    </row>
    <row r="43" spans="11:11">
      <c r="K43">
        <f t="shared" si="1"/>
        <v>0</v>
      </c>
    </row>
    <row r="44" spans="11:11">
      <c r="K44">
        <f t="shared" si="1"/>
        <v>0</v>
      </c>
    </row>
    <row r="45" spans="11:11">
      <c r="K45">
        <f t="shared" si="1"/>
        <v>0</v>
      </c>
    </row>
    <row r="46" spans="11:11">
      <c r="K46">
        <f t="shared" si="1"/>
        <v>0</v>
      </c>
    </row>
    <row r="47" spans="11:11">
      <c r="K47">
        <f t="shared" si="1"/>
        <v>0</v>
      </c>
    </row>
  </sheetData>
  <sortState xmlns:xlrd2="http://schemas.microsoft.com/office/spreadsheetml/2017/richdata2" ref="B2:L10">
    <sortCondition descending="1" ref="K2:K10"/>
    <sortCondition ref="L2:L10"/>
    <sortCondition ref="D2:D10"/>
  </sortState>
  <phoneticPr fontId="18" type="noConversion"/>
  <printOptions gridLines="1"/>
  <pageMargins left="0.7" right="0.7" top="0.75" bottom="0.75" header="0.3" footer="0.3"/>
  <pageSetup orientation="landscape" horizont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3" tint="0.39997558519241921"/>
  </sheetPr>
  <dimension ref="A1:L49"/>
  <sheetViews>
    <sheetView workbookViewId="0">
      <selection activeCell="P21" sqref="P21"/>
    </sheetView>
  </sheetViews>
  <sheetFormatPr defaultRowHeight="15"/>
  <cols>
    <col min="1" max="1" width="3.7109375" customWidth="1"/>
    <col min="2" max="2" width="16.5703125" bestFit="1" customWidth="1"/>
    <col min="3" max="3" width="11" style="2" bestFit="1" customWidth="1"/>
    <col min="4" max="4" width="11" style="2" customWidth="1"/>
    <col min="8" max="8" width="9.42578125" customWidth="1"/>
    <col min="9" max="9" width="8.85546875" customWidth="1"/>
    <col min="10" max="10" width="8.7109375" customWidth="1"/>
    <col min="12" max="12" width="9.140625" style="2" customWidth="1"/>
  </cols>
  <sheetData>
    <row r="1" spans="1:12" s="3" customFormat="1" ht="18.75">
      <c r="B1" s="3" t="s">
        <v>193</v>
      </c>
      <c r="C1" s="3" t="s">
        <v>194</v>
      </c>
      <c r="D1" s="4" t="s">
        <v>195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 t="s">
        <v>196</v>
      </c>
      <c r="L1" s="4" t="s">
        <v>197</v>
      </c>
    </row>
    <row r="2" spans="1:12">
      <c r="A2">
        <v>1</v>
      </c>
      <c r="B2" t="s">
        <v>132</v>
      </c>
      <c r="C2" s="26" t="s">
        <v>31</v>
      </c>
      <c r="D2" s="2">
        <v>3.9872685185185188E-4</v>
      </c>
      <c r="E2">
        <v>30</v>
      </c>
      <c r="F2">
        <v>15</v>
      </c>
      <c r="G2">
        <v>30</v>
      </c>
      <c r="H2">
        <v>30</v>
      </c>
      <c r="I2">
        <v>30</v>
      </c>
      <c r="J2">
        <v>0</v>
      </c>
      <c r="K2">
        <v>135</v>
      </c>
      <c r="L2" s="2">
        <v>4.1666666666666666E-3</v>
      </c>
    </row>
    <row r="3" spans="1:12">
      <c r="A3">
        <v>2</v>
      </c>
      <c r="B3" t="s">
        <v>132</v>
      </c>
      <c r="C3" s="26" t="s">
        <v>38</v>
      </c>
      <c r="D3" s="2">
        <v>1.7361111111111112E-4</v>
      </c>
      <c r="E3">
        <v>30</v>
      </c>
      <c r="F3">
        <v>30</v>
      </c>
      <c r="G3">
        <v>30</v>
      </c>
      <c r="H3">
        <v>30</v>
      </c>
      <c r="I3">
        <v>10</v>
      </c>
      <c r="J3">
        <v>0</v>
      </c>
      <c r="K3">
        <v>130</v>
      </c>
      <c r="L3" s="2">
        <v>4.5833333333333302E-2</v>
      </c>
    </row>
    <row r="4" spans="1:12">
      <c r="A4">
        <v>3</v>
      </c>
      <c r="B4" t="s">
        <v>144</v>
      </c>
      <c r="C4" s="26" t="s">
        <v>22</v>
      </c>
      <c r="D4" s="2">
        <v>7.7708333333333329E-4</v>
      </c>
      <c r="E4">
        <v>30</v>
      </c>
      <c r="F4">
        <v>30</v>
      </c>
      <c r="G4">
        <v>30</v>
      </c>
      <c r="H4">
        <v>20</v>
      </c>
      <c r="I4">
        <v>0</v>
      </c>
      <c r="J4">
        <v>0</v>
      </c>
      <c r="K4">
        <v>110</v>
      </c>
      <c r="L4" s="2">
        <v>4.1666666666666666E-3</v>
      </c>
    </row>
    <row r="5" spans="1:12">
      <c r="A5">
        <v>4</v>
      </c>
      <c r="B5" t="s">
        <v>47</v>
      </c>
      <c r="C5" s="26" t="s">
        <v>112</v>
      </c>
      <c r="D5" s="2">
        <v>1.5945601851851852E-3</v>
      </c>
      <c r="E5">
        <v>30</v>
      </c>
      <c r="F5">
        <v>30</v>
      </c>
      <c r="G5">
        <v>30</v>
      </c>
      <c r="H5">
        <v>20</v>
      </c>
      <c r="I5">
        <v>0</v>
      </c>
      <c r="J5">
        <v>0</v>
      </c>
      <c r="K5">
        <v>110</v>
      </c>
      <c r="L5" s="2">
        <v>4.1666666666666666E-3</v>
      </c>
    </row>
    <row r="6" spans="1:12">
      <c r="A6">
        <v>5</v>
      </c>
      <c r="B6" t="s">
        <v>143</v>
      </c>
      <c r="C6" s="26" t="s">
        <v>42</v>
      </c>
      <c r="D6" s="2">
        <v>1.3182870370370372E-4</v>
      </c>
      <c r="E6">
        <v>30</v>
      </c>
      <c r="F6">
        <v>10</v>
      </c>
      <c r="G6">
        <v>20</v>
      </c>
      <c r="H6">
        <v>30</v>
      </c>
      <c r="I6">
        <v>0</v>
      </c>
      <c r="J6">
        <v>0</v>
      </c>
      <c r="K6">
        <v>90</v>
      </c>
      <c r="L6" s="2">
        <v>4.1666666666666666E-3</v>
      </c>
    </row>
    <row r="7" spans="1:12">
      <c r="A7">
        <v>6</v>
      </c>
      <c r="B7" t="s">
        <v>145</v>
      </c>
      <c r="C7" s="26" t="s">
        <v>48</v>
      </c>
      <c r="D7" s="2">
        <v>2.8055555555555554E-4</v>
      </c>
      <c r="E7">
        <v>30</v>
      </c>
      <c r="F7">
        <v>30</v>
      </c>
      <c r="G7">
        <v>30</v>
      </c>
      <c r="H7">
        <v>0</v>
      </c>
      <c r="I7">
        <v>0</v>
      </c>
      <c r="J7">
        <v>0</v>
      </c>
      <c r="K7">
        <v>90</v>
      </c>
      <c r="L7" s="2">
        <v>4.1666666666666666E-3</v>
      </c>
    </row>
    <row r="8" spans="1:12">
      <c r="A8">
        <v>7</v>
      </c>
      <c r="B8" t="s">
        <v>65</v>
      </c>
      <c r="C8" s="26" t="s">
        <v>214</v>
      </c>
      <c r="D8" s="2">
        <v>3.5011574074074074E-4</v>
      </c>
      <c r="E8">
        <v>30</v>
      </c>
      <c r="F8">
        <v>30</v>
      </c>
      <c r="G8">
        <v>30</v>
      </c>
      <c r="H8">
        <v>0</v>
      </c>
      <c r="I8">
        <v>0</v>
      </c>
      <c r="J8">
        <v>0</v>
      </c>
      <c r="K8">
        <v>90</v>
      </c>
      <c r="L8" s="2">
        <v>4.1666666666666666E-3</v>
      </c>
    </row>
    <row r="9" spans="1:12">
      <c r="A9">
        <v>8</v>
      </c>
      <c r="B9" t="s">
        <v>142</v>
      </c>
      <c r="C9" s="26" t="s">
        <v>62</v>
      </c>
      <c r="D9" s="2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s="2">
        <v>4.1666666666666666E-3</v>
      </c>
    </row>
    <row r="10" spans="1:12">
      <c r="A10">
        <v>9</v>
      </c>
      <c r="B10" t="s">
        <v>142</v>
      </c>
      <c r="C10" s="26" t="s">
        <v>58</v>
      </c>
      <c r="D10" s="2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s="2">
        <v>4.1666666666666666E-3</v>
      </c>
    </row>
    <row r="11" spans="1:12">
      <c r="A11">
        <v>10</v>
      </c>
      <c r="B11" t="s">
        <v>144</v>
      </c>
      <c r="C11" s="26" t="s">
        <v>15</v>
      </c>
      <c r="D11" s="2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2">
        <v>4.1666666666666666E-3</v>
      </c>
    </row>
    <row r="13" spans="1:12">
      <c r="K13">
        <f t="shared" ref="K13:K49" si="0">SUM(E13:J13)</f>
        <v>0</v>
      </c>
    </row>
    <row r="14" spans="1:12">
      <c r="K14">
        <f t="shared" si="0"/>
        <v>0</v>
      </c>
    </row>
    <row r="15" spans="1:12">
      <c r="K15">
        <f t="shared" si="0"/>
        <v>0</v>
      </c>
    </row>
    <row r="16" spans="1:12">
      <c r="K16">
        <f t="shared" si="0"/>
        <v>0</v>
      </c>
    </row>
    <row r="17" spans="11:11">
      <c r="K17">
        <f t="shared" si="0"/>
        <v>0</v>
      </c>
    </row>
    <row r="18" spans="11:11">
      <c r="K18">
        <f t="shared" si="0"/>
        <v>0</v>
      </c>
    </row>
    <row r="19" spans="11:11">
      <c r="K19">
        <f t="shared" si="0"/>
        <v>0</v>
      </c>
    </row>
    <row r="20" spans="11:11">
      <c r="K20">
        <f t="shared" si="0"/>
        <v>0</v>
      </c>
    </row>
    <row r="21" spans="11:11">
      <c r="K21">
        <f t="shared" si="0"/>
        <v>0</v>
      </c>
    </row>
    <row r="22" spans="11:11">
      <c r="K22">
        <f t="shared" si="0"/>
        <v>0</v>
      </c>
    </row>
    <row r="23" spans="11:11">
      <c r="K23">
        <f t="shared" si="0"/>
        <v>0</v>
      </c>
    </row>
    <row r="24" spans="11:11">
      <c r="K24">
        <f t="shared" si="0"/>
        <v>0</v>
      </c>
    </row>
    <row r="25" spans="11:11">
      <c r="K25">
        <f t="shared" si="0"/>
        <v>0</v>
      </c>
    </row>
    <row r="26" spans="11:11">
      <c r="K26">
        <f t="shared" si="0"/>
        <v>0</v>
      </c>
    </row>
    <row r="27" spans="11:11">
      <c r="K27">
        <f t="shared" si="0"/>
        <v>0</v>
      </c>
    </row>
    <row r="28" spans="11:11">
      <c r="K28">
        <f t="shared" si="0"/>
        <v>0</v>
      </c>
    </row>
    <row r="29" spans="11:11">
      <c r="K29">
        <f t="shared" si="0"/>
        <v>0</v>
      </c>
    </row>
    <row r="30" spans="11:11">
      <c r="K30">
        <f t="shared" si="0"/>
        <v>0</v>
      </c>
    </row>
    <row r="31" spans="11:11">
      <c r="K31">
        <f t="shared" si="0"/>
        <v>0</v>
      </c>
    </row>
    <row r="32" spans="11:11">
      <c r="K32">
        <f t="shared" si="0"/>
        <v>0</v>
      </c>
    </row>
    <row r="33" spans="11:11">
      <c r="K33">
        <f t="shared" si="0"/>
        <v>0</v>
      </c>
    </row>
    <row r="34" spans="11:11">
      <c r="K34">
        <f t="shared" si="0"/>
        <v>0</v>
      </c>
    </row>
    <row r="35" spans="11:11">
      <c r="K35">
        <f t="shared" si="0"/>
        <v>0</v>
      </c>
    </row>
    <row r="36" spans="11:11">
      <c r="K36">
        <f t="shared" si="0"/>
        <v>0</v>
      </c>
    </row>
    <row r="37" spans="11:11">
      <c r="K37">
        <f t="shared" si="0"/>
        <v>0</v>
      </c>
    </row>
    <row r="38" spans="11:11">
      <c r="K38">
        <f t="shared" si="0"/>
        <v>0</v>
      </c>
    </row>
    <row r="39" spans="11:11">
      <c r="K39">
        <f t="shared" si="0"/>
        <v>0</v>
      </c>
    </row>
    <row r="40" spans="11:11">
      <c r="K40">
        <f t="shared" si="0"/>
        <v>0</v>
      </c>
    </row>
    <row r="41" spans="11:11">
      <c r="K41">
        <f t="shared" si="0"/>
        <v>0</v>
      </c>
    </row>
    <row r="42" spans="11:11">
      <c r="K42">
        <f t="shared" si="0"/>
        <v>0</v>
      </c>
    </row>
    <row r="43" spans="11:11">
      <c r="K43">
        <f t="shared" si="0"/>
        <v>0</v>
      </c>
    </row>
    <row r="44" spans="11:11">
      <c r="K44">
        <f t="shared" si="0"/>
        <v>0</v>
      </c>
    </row>
    <row r="45" spans="11:11">
      <c r="K45">
        <f t="shared" si="0"/>
        <v>0</v>
      </c>
    </row>
    <row r="46" spans="11:11">
      <c r="K46">
        <f t="shared" si="0"/>
        <v>0</v>
      </c>
    </row>
    <row r="47" spans="11:11">
      <c r="K47">
        <f t="shared" si="0"/>
        <v>0</v>
      </c>
    </row>
    <row r="48" spans="11:11">
      <c r="K48">
        <f t="shared" si="0"/>
        <v>0</v>
      </c>
    </row>
    <row r="49" spans="11:11">
      <c r="K49">
        <f t="shared" si="0"/>
        <v>0</v>
      </c>
    </row>
  </sheetData>
  <sortState xmlns:xlrd2="http://schemas.microsoft.com/office/spreadsheetml/2017/richdata2" ref="B2:L11">
    <sortCondition descending="1" ref="K2:K11"/>
    <sortCondition ref="L2:L11"/>
    <sortCondition ref="D2:D11"/>
  </sortState>
  <phoneticPr fontId="18" type="noConversion"/>
  <printOptions gridLines="1"/>
  <pageMargins left="0.7" right="0.7" top="0.75" bottom="0.75" header="0.3" footer="0.3"/>
  <pageSetup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I80"/>
  <sheetViews>
    <sheetView topLeftCell="A489" zoomScaleNormal="100" workbookViewId="0">
      <selection activeCell="G30" sqref="G30:H49"/>
    </sheetView>
  </sheetViews>
  <sheetFormatPr defaultRowHeight="15"/>
  <cols>
    <col min="1" max="1" width="3" bestFit="1" customWidth="1"/>
    <col min="2" max="2" width="19" customWidth="1"/>
    <col min="3" max="3" width="8" bestFit="1" customWidth="1"/>
    <col min="4" max="4" width="8" customWidth="1"/>
    <col min="6" max="6" width="3" bestFit="1" customWidth="1"/>
    <col min="7" max="7" width="21.5703125" bestFit="1" customWidth="1"/>
    <col min="8" max="8" width="15.85546875" bestFit="1" customWidth="1"/>
    <col min="10" max="10" width="3" bestFit="1" customWidth="1"/>
    <col min="11" max="11" width="15.140625" bestFit="1" customWidth="1"/>
    <col min="12" max="12" width="6.140625" customWidth="1"/>
  </cols>
  <sheetData>
    <row r="1" spans="1:8">
      <c r="A1" s="109" t="s">
        <v>113</v>
      </c>
      <c r="B1" s="109"/>
      <c r="C1" s="109"/>
      <c r="D1" s="38"/>
      <c r="E1" s="35"/>
      <c r="F1" s="109" t="s">
        <v>114</v>
      </c>
      <c r="G1" s="109"/>
      <c r="H1" s="109"/>
    </row>
    <row r="2" spans="1:8">
      <c r="A2" s="35"/>
      <c r="B2" s="66" t="s">
        <v>25</v>
      </c>
      <c r="C2" s="66" t="s">
        <v>75</v>
      </c>
      <c r="D2" s="36"/>
      <c r="E2" s="35"/>
      <c r="F2" s="35"/>
      <c r="G2" s="62" t="s">
        <v>115</v>
      </c>
      <c r="H2" s="62" t="s">
        <v>31</v>
      </c>
    </row>
    <row r="3" spans="1:8">
      <c r="A3" s="35"/>
      <c r="B3" s="66" t="s">
        <v>16</v>
      </c>
      <c r="C3" s="66" t="s">
        <v>24</v>
      </c>
      <c r="D3" s="36"/>
      <c r="E3" s="35"/>
      <c r="F3" s="35"/>
      <c r="G3" s="62" t="s">
        <v>67</v>
      </c>
      <c r="H3" s="62" t="s">
        <v>108</v>
      </c>
    </row>
    <row r="4" spans="1:8">
      <c r="A4" s="35"/>
      <c r="B4" s="66" t="s">
        <v>12</v>
      </c>
      <c r="C4" s="66" t="s">
        <v>13</v>
      </c>
      <c r="D4" s="36"/>
      <c r="E4" s="35"/>
      <c r="F4" s="35"/>
      <c r="G4" s="62" t="s">
        <v>20</v>
      </c>
      <c r="H4" s="62" t="s">
        <v>92</v>
      </c>
    </row>
    <row r="5" spans="1:8">
      <c r="A5" s="35"/>
      <c r="B5" s="66" t="s">
        <v>32</v>
      </c>
      <c r="C5" s="66" t="s">
        <v>33</v>
      </c>
      <c r="D5" s="36"/>
      <c r="E5" s="35"/>
      <c r="F5" s="35"/>
      <c r="G5" s="62" t="s">
        <v>28</v>
      </c>
      <c r="H5" s="62" t="s">
        <v>37</v>
      </c>
    </row>
    <row r="6" spans="1:8">
      <c r="A6" s="35"/>
      <c r="B6" s="66" t="s">
        <v>67</v>
      </c>
      <c r="C6" s="66" t="s">
        <v>68</v>
      </c>
      <c r="D6" s="36"/>
      <c r="E6" s="35"/>
      <c r="F6" s="35"/>
      <c r="G6" s="62" t="s">
        <v>49</v>
      </c>
      <c r="H6" s="62" t="s">
        <v>50</v>
      </c>
    </row>
    <row r="7" spans="1:8">
      <c r="A7" s="35"/>
      <c r="B7" s="66" t="s">
        <v>82</v>
      </c>
      <c r="C7" s="66" t="s">
        <v>21</v>
      </c>
      <c r="D7" s="36"/>
      <c r="E7" s="35"/>
      <c r="F7" s="35"/>
      <c r="G7" s="62" t="s">
        <v>45</v>
      </c>
      <c r="H7" s="62" t="s">
        <v>46</v>
      </c>
    </row>
    <row r="8" spans="1:8">
      <c r="A8" s="35"/>
      <c r="B8" s="66" t="s">
        <v>6</v>
      </c>
      <c r="C8" s="66" t="s">
        <v>7</v>
      </c>
      <c r="D8" s="36"/>
      <c r="E8" s="35"/>
      <c r="F8" s="35"/>
      <c r="G8" s="62" t="s">
        <v>82</v>
      </c>
      <c r="H8" s="62" t="s">
        <v>85</v>
      </c>
    </row>
    <row r="9" spans="1:8">
      <c r="A9" s="35"/>
      <c r="B9" s="66" t="s">
        <v>52</v>
      </c>
      <c r="C9" s="66" t="s">
        <v>78</v>
      </c>
      <c r="D9" s="36"/>
      <c r="E9" s="35"/>
      <c r="F9" s="35"/>
      <c r="G9" s="62" t="s">
        <v>12</v>
      </c>
      <c r="H9" s="62" t="s">
        <v>13</v>
      </c>
    </row>
    <row r="10" spans="1:8">
      <c r="A10" s="35"/>
      <c r="B10" s="66" t="s">
        <v>28</v>
      </c>
      <c r="C10" s="66" t="s">
        <v>29</v>
      </c>
      <c r="D10" s="36"/>
      <c r="E10" s="35"/>
      <c r="F10" s="35"/>
      <c r="G10" s="62" t="s">
        <v>116</v>
      </c>
      <c r="H10" s="62" t="s">
        <v>22</v>
      </c>
    </row>
    <row r="11" spans="1:8">
      <c r="A11" s="35"/>
      <c r="B11" s="66" t="s">
        <v>8</v>
      </c>
      <c r="C11" s="66" t="s">
        <v>9</v>
      </c>
      <c r="D11" s="36"/>
      <c r="E11" s="35"/>
      <c r="F11" s="35"/>
      <c r="G11" s="65" t="s">
        <v>117</v>
      </c>
      <c r="H11" s="62" t="s">
        <v>11</v>
      </c>
    </row>
    <row r="12" spans="1:8">
      <c r="A12" s="35"/>
      <c r="B12" s="66"/>
      <c r="C12" s="66"/>
      <c r="D12" s="36"/>
      <c r="E12" s="35"/>
      <c r="F12" s="35"/>
      <c r="G12" s="65" t="s">
        <v>47</v>
      </c>
      <c r="H12" s="65" t="s">
        <v>112</v>
      </c>
    </row>
    <row r="13" spans="1:8">
      <c r="A13" s="35"/>
      <c r="B13" s="66" t="s">
        <v>49</v>
      </c>
      <c r="C13" s="66" t="s">
        <v>50</v>
      </c>
      <c r="D13" s="36"/>
      <c r="E13" s="35"/>
      <c r="F13" s="35"/>
      <c r="G13" s="62" t="s">
        <v>6</v>
      </c>
      <c r="H13" s="62" t="s">
        <v>7</v>
      </c>
    </row>
    <row r="14" spans="1:8">
      <c r="A14" s="35"/>
      <c r="B14" s="66"/>
      <c r="C14" s="66"/>
      <c r="D14" s="36"/>
      <c r="E14" s="35"/>
      <c r="F14" s="35"/>
      <c r="G14" s="62" t="s">
        <v>32</v>
      </c>
      <c r="H14" s="62" t="s">
        <v>39</v>
      </c>
    </row>
    <row r="15" spans="1:8">
      <c r="A15" s="35"/>
      <c r="B15" s="66" t="s">
        <v>54</v>
      </c>
      <c r="C15" s="66" t="s">
        <v>55</v>
      </c>
      <c r="D15" s="36"/>
      <c r="E15" s="35"/>
      <c r="F15" s="35"/>
      <c r="G15" s="62" t="s">
        <v>109</v>
      </c>
      <c r="H15" s="62" t="s">
        <v>110</v>
      </c>
    </row>
    <row r="16" spans="1:8">
      <c r="A16" s="35"/>
      <c r="B16" s="66" t="s">
        <v>20</v>
      </c>
      <c r="C16" s="66" t="s">
        <v>92</v>
      </c>
      <c r="D16" s="36"/>
      <c r="E16" s="35"/>
      <c r="F16" s="35"/>
      <c r="G16" s="62" t="s">
        <v>52</v>
      </c>
      <c r="H16" s="62" t="s">
        <v>78</v>
      </c>
    </row>
    <row r="17" spans="1:9">
      <c r="A17" s="35"/>
      <c r="B17" s="67" t="s">
        <v>25</v>
      </c>
      <c r="C17" s="67" t="s">
        <v>34</v>
      </c>
      <c r="D17" s="36"/>
      <c r="E17" s="35"/>
      <c r="F17" s="35"/>
      <c r="G17" s="62" t="s">
        <v>115</v>
      </c>
      <c r="H17" s="62" t="s">
        <v>38</v>
      </c>
    </row>
    <row r="18" spans="1:9">
      <c r="A18" s="35"/>
      <c r="B18" s="66" t="s">
        <v>67</v>
      </c>
      <c r="C18" s="66" t="s">
        <v>72</v>
      </c>
      <c r="D18" s="36"/>
      <c r="E18" s="35"/>
      <c r="F18" s="35"/>
      <c r="G18" s="62" t="s">
        <v>82</v>
      </c>
      <c r="H18" s="62" t="s">
        <v>83</v>
      </c>
    </row>
    <row r="19" spans="1:9">
      <c r="A19" s="35"/>
      <c r="B19" s="67" t="s">
        <v>82</v>
      </c>
      <c r="C19" s="67" t="s">
        <v>83</v>
      </c>
      <c r="D19" s="36"/>
      <c r="E19" s="35"/>
      <c r="F19" s="35"/>
      <c r="G19" s="62" t="s">
        <v>67</v>
      </c>
      <c r="H19" s="65" t="s">
        <v>72</v>
      </c>
    </row>
    <row r="20" spans="1:9">
      <c r="A20" s="35"/>
      <c r="B20" s="67" t="s">
        <v>86</v>
      </c>
      <c r="C20" s="67" t="s">
        <v>93</v>
      </c>
      <c r="D20" s="36"/>
      <c r="E20" s="35"/>
      <c r="F20" s="35"/>
      <c r="G20" s="62" t="s">
        <v>20</v>
      </c>
      <c r="H20" s="62" t="s">
        <v>21</v>
      </c>
    </row>
    <row r="21" spans="1:9">
      <c r="A21" s="35"/>
      <c r="B21" s="67" t="s">
        <v>25</v>
      </c>
      <c r="C21" s="67" t="s">
        <v>26</v>
      </c>
      <c r="D21" s="36"/>
      <c r="E21" s="35"/>
      <c r="F21" s="35"/>
      <c r="G21" s="62" t="s">
        <v>32</v>
      </c>
      <c r="H21" s="62" t="s">
        <v>33</v>
      </c>
    </row>
    <row r="22" spans="1:9">
      <c r="A22" s="35"/>
      <c r="B22" s="67" t="s">
        <v>6</v>
      </c>
      <c r="C22" s="67" t="s">
        <v>111</v>
      </c>
      <c r="D22" s="35"/>
      <c r="E22" s="35"/>
      <c r="F22" s="35"/>
      <c r="G22" s="62" t="s">
        <v>20</v>
      </c>
      <c r="H22" s="62" t="s">
        <v>21</v>
      </c>
    </row>
    <row r="23" spans="1:9">
      <c r="A23" s="35"/>
      <c r="B23" s="67" t="s">
        <v>54</v>
      </c>
      <c r="C23" s="67" t="s">
        <v>59</v>
      </c>
      <c r="D23" s="35"/>
      <c r="E23" s="35"/>
      <c r="F23" s="35"/>
      <c r="G23" s="62" t="s">
        <v>28</v>
      </c>
      <c r="H23" s="62" t="s">
        <v>29</v>
      </c>
    </row>
    <row r="24" spans="1:9">
      <c r="A24" s="35"/>
      <c r="B24" s="67" t="s">
        <v>86</v>
      </c>
      <c r="C24" s="67" t="s">
        <v>87</v>
      </c>
      <c r="D24" s="35"/>
      <c r="E24" s="35"/>
      <c r="F24" s="35"/>
      <c r="G24" s="62" t="s">
        <v>12</v>
      </c>
      <c r="H24" s="62" t="s">
        <v>107</v>
      </c>
    </row>
    <row r="25" spans="1:9">
      <c r="A25" s="35"/>
      <c r="B25" s="67" t="s">
        <v>88</v>
      </c>
      <c r="C25" s="67" t="s">
        <v>98</v>
      </c>
      <c r="D25" s="35"/>
      <c r="E25" s="35"/>
      <c r="F25" s="35"/>
      <c r="G25" s="62" t="s">
        <v>47</v>
      </c>
      <c r="H25" s="62" t="s">
        <v>48</v>
      </c>
    </row>
    <row r="26" spans="1:9">
      <c r="B26" s="67" t="s">
        <v>32</v>
      </c>
      <c r="C26" s="67" t="s">
        <v>39</v>
      </c>
      <c r="E26" s="35"/>
      <c r="F26" s="35"/>
      <c r="G26" s="62" t="s">
        <v>6</v>
      </c>
      <c r="H26" s="65" t="s">
        <v>111</v>
      </c>
    </row>
    <row r="27" spans="1:9">
      <c r="B27" s="67" t="s">
        <v>20</v>
      </c>
      <c r="C27" s="67" t="s">
        <v>21</v>
      </c>
      <c r="E27" s="35"/>
      <c r="F27" s="35"/>
      <c r="G27" s="36"/>
      <c r="H27" s="36"/>
    </row>
    <row r="28" spans="1:9">
      <c r="B28" s="67" t="s">
        <v>28</v>
      </c>
      <c r="C28" s="67" t="s">
        <v>37</v>
      </c>
      <c r="E28" s="35"/>
      <c r="F28" s="35"/>
      <c r="G28" s="35"/>
      <c r="H28" s="35"/>
    </row>
    <row r="29" spans="1:9">
      <c r="B29" s="67" t="s">
        <v>82</v>
      </c>
      <c r="C29" s="67" t="s">
        <v>85</v>
      </c>
      <c r="E29" s="35"/>
      <c r="F29" s="38"/>
      <c r="G29" s="108" t="s">
        <v>118</v>
      </c>
      <c r="H29" s="108"/>
    </row>
    <row r="30" spans="1:9">
      <c r="E30" s="35"/>
      <c r="F30" s="35"/>
      <c r="G30" t="s">
        <v>119</v>
      </c>
      <c r="H30" s="26" t="s">
        <v>95</v>
      </c>
    </row>
    <row r="31" spans="1:9">
      <c r="D31" s="38"/>
      <c r="E31" s="35"/>
      <c r="F31" s="35"/>
      <c r="G31" t="s">
        <v>120</v>
      </c>
      <c r="H31" s="26" t="s">
        <v>44</v>
      </c>
    </row>
    <row r="32" spans="1:9">
      <c r="A32" s="35"/>
      <c r="B32" s="110" t="s">
        <v>121</v>
      </c>
      <c r="C32" s="110"/>
      <c r="E32" s="35"/>
      <c r="F32" s="35"/>
      <c r="G32" t="s">
        <v>122</v>
      </c>
      <c r="H32" s="26" t="s">
        <v>61</v>
      </c>
      <c r="I32" s="2"/>
    </row>
    <row r="33" spans="1:9">
      <c r="A33" s="35"/>
      <c r="C33" s="36"/>
      <c r="D33" s="37"/>
      <c r="E33" s="35"/>
      <c r="F33" s="35"/>
      <c r="G33" t="s">
        <v>73</v>
      </c>
      <c r="H33" s="26" t="s">
        <v>77</v>
      </c>
      <c r="I33" s="2"/>
    </row>
    <row r="34" spans="1:9">
      <c r="A34" s="35"/>
      <c r="B34" t="s">
        <v>122</v>
      </c>
      <c r="C34" s="36" t="s">
        <v>61</v>
      </c>
      <c r="D34" s="36"/>
      <c r="E34" s="35"/>
      <c r="F34" s="35"/>
      <c r="H34" s="26"/>
      <c r="I34" s="2"/>
    </row>
    <row r="35" spans="1:9">
      <c r="A35" s="35"/>
      <c r="B35" t="s">
        <v>123</v>
      </c>
      <c r="C35" s="36" t="s">
        <v>21</v>
      </c>
      <c r="D35" s="36"/>
      <c r="E35" s="35"/>
      <c r="F35" s="35"/>
      <c r="G35" t="s">
        <v>124</v>
      </c>
      <c r="H35" s="26" t="s">
        <v>125</v>
      </c>
      <c r="I35" s="2"/>
    </row>
    <row r="36" spans="1:9">
      <c r="A36" s="35"/>
      <c r="B36" t="s">
        <v>82</v>
      </c>
      <c r="C36" s="36" t="s">
        <v>106</v>
      </c>
      <c r="D36" s="36"/>
      <c r="E36" s="35"/>
      <c r="F36" s="35"/>
      <c r="G36" t="s">
        <v>126</v>
      </c>
      <c r="H36" s="26" t="s">
        <v>70</v>
      </c>
      <c r="I36" s="2"/>
    </row>
    <row r="37" spans="1:9">
      <c r="A37" s="35"/>
      <c r="B37" t="s">
        <v>126</v>
      </c>
      <c r="C37" s="36" t="s">
        <v>70</v>
      </c>
      <c r="D37" s="36"/>
      <c r="E37" s="35"/>
      <c r="F37" s="35"/>
      <c r="G37" t="s">
        <v>127</v>
      </c>
      <c r="H37" s="26" t="s">
        <v>81</v>
      </c>
      <c r="I37" s="2"/>
    </row>
    <row r="38" spans="1:9">
      <c r="A38" s="35"/>
      <c r="B38" t="s">
        <v>122</v>
      </c>
      <c r="C38" s="36" t="s">
        <v>64</v>
      </c>
      <c r="D38" s="36"/>
      <c r="E38" s="35"/>
      <c r="F38" s="35"/>
      <c r="G38" t="s">
        <v>60</v>
      </c>
      <c r="H38" s="26" t="s">
        <v>64</v>
      </c>
      <c r="I38" s="2"/>
    </row>
    <row r="39" spans="1:9">
      <c r="A39" s="35"/>
      <c r="B39" t="s">
        <v>8</v>
      </c>
      <c r="C39" s="36" t="s">
        <v>9</v>
      </c>
      <c r="D39" s="36"/>
      <c r="E39" s="35"/>
      <c r="F39" s="35"/>
      <c r="G39" t="s">
        <v>128</v>
      </c>
      <c r="H39" s="26" t="s">
        <v>104</v>
      </c>
      <c r="I39" s="2"/>
    </row>
    <row r="40" spans="1:9">
      <c r="A40" s="35"/>
      <c r="B40" t="s">
        <v>129</v>
      </c>
      <c r="C40" s="36" t="s">
        <v>37</v>
      </c>
      <c r="D40" s="37"/>
      <c r="E40" s="35"/>
      <c r="F40" s="35"/>
      <c r="H40" s="26"/>
      <c r="I40" s="2"/>
    </row>
    <row r="41" spans="1:9">
      <c r="A41" s="35"/>
      <c r="B41" t="s">
        <v>127</v>
      </c>
      <c r="C41" s="36" t="s">
        <v>99</v>
      </c>
      <c r="D41" s="36"/>
      <c r="E41" s="35"/>
      <c r="F41" s="35"/>
      <c r="G41" t="s">
        <v>80</v>
      </c>
      <c r="H41" s="26" t="s">
        <v>84</v>
      </c>
      <c r="I41" s="2"/>
    </row>
    <row r="42" spans="1:9">
      <c r="A42" s="35"/>
      <c r="B42" t="s">
        <v>130</v>
      </c>
      <c r="C42" s="36" t="s">
        <v>7</v>
      </c>
      <c r="D42" s="36"/>
      <c r="E42" s="35"/>
      <c r="F42" s="35"/>
      <c r="G42" t="s">
        <v>128</v>
      </c>
      <c r="H42" s="26" t="s">
        <v>105</v>
      </c>
      <c r="I42" s="2"/>
    </row>
    <row r="43" spans="1:9">
      <c r="A43" s="35"/>
      <c r="B43" t="s">
        <v>82</v>
      </c>
      <c r="C43" s="36" t="s">
        <v>77</v>
      </c>
      <c r="D43" s="36"/>
      <c r="E43" s="35"/>
      <c r="F43" s="35"/>
      <c r="G43" t="s">
        <v>131</v>
      </c>
      <c r="H43" s="26" t="s">
        <v>74</v>
      </c>
      <c r="I43" s="2"/>
    </row>
    <row r="44" spans="1:9">
      <c r="A44" s="35"/>
      <c r="B44" t="s">
        <v>132</v>
      </c>
      <c r="C44" s="36" t="s">
        <v>38</v>
      </c>
      <c r="D44" s="36"/>
      <c r="E44" s="35"/>
      <c r="F44" s="35"/>
      <c r="G44" t="s">
        <v>80</v>
      </c>
      <c r="H44" s="26" t="s">
        <v>99</v>
      </c>
      <c r="I44" s="2"/>
    </row>
    <row r="45" spans="1:9">
      <c r="A45" s="35"/>
      <c r="B45" t="s">
        <v>18</v>
      </c>
      <c r="C45" s="36" t="s">
        <v>27</v>
      </c>
      <c r="D45" s="36"/>
      <c r="E45" s="35"/>
      <c r="F45" s="35"/>
      <c r="G45" t="s">
        <v>120</v>
      </c>
      <c r="H45" s="26" t="s">
        <v>56</v>
      </c>
      <c r="I45" s="2"/>
    </row>
    <row r="46" spans="1:9">
      <c r="A46" s="35"/>
      <c r="B46" t="s">
        <v>123</v>
      </c>
      <c r="C46" s="36" t="s">
        <v>102</v>
      </c>
      <c r="D46" s="36"/>
      <c r="E46" s="35"/>
      <c r="F46" s="38"/>
      <c r="G46" t="s">
        <v>133</v>
      </c>
      <c r="H46" s="26" t="s">
        <v>91</v>
      </c>
      <c r="I46" s="2"/>
    </row>
    <row r="47" spans="1:9">
      <c r="A47" s="35"/>
      <c r="B47" t="s">
        <v>134</v>
      </c>
      <c r="C47" s="36" t="s">
        <v>13</v>
      </c>
      <c r="D47" s="36"/>
      <c r="E47" s="35"/>
      <c r="F47" s="35"/>
      <c r="G47" t="s">
        <v>135</v>
      </c>
      <c r="H47" s="26" t="s">
        <v>40</v>
      </c>
      <c r="I47" s="2"/>
    </row>
    <row r="48" spans="1:9">
      <c r="A48" s="35"/>
      <c r="B48" t="s">
        <v>82</v>
      </c>
      <c r="C48" s="36" t="s">
        <v>40</v>
      </c>
      <c r="D48" s="36"/>
      <c r="E48" s="35"/>
      <c r="F48" s="35"/>
      <c r="G48" t="s">
        <v>119</v>
      </c>
      <c r="H48" s="26" t="s">
        <v>100</v>
      </c>
      <c r="I48" s="2"/>
    </row>
    <row r="49" spans="1:9">
      <c r="A49" s="35"/>
      <c r="B49" t="s">
        <v>136</v>
      </c>
      <c r="C49" s="36" t="s">
        <v>53</v>
      </c>
      <c r="D49" s="36"/>
      <c r="E49" s="35"/>
      <c r="F49" s="35"/>
      <c r="G49" t="s">
        <v>120</v>
      </c>
      <c r="H49" s="26" t="s">
        <v>51</v>
      </c>
      <c r="I49" s="2"/>
    </row>
    <row r="50" spans="1:9">
      <c r="A50" s="35"/>
      <c r="B50" t="s">
        <v>137</v>
      </c>
      <c r="C50" s="36" t="s">
        <v>79</v>
      </c>
      <c r="D50" s="36"/>
      <c r="E50" s="35"/>
      <c r="I50" s="2"/>
    </row>
    <row r="51" spans="1:9">
      <c r="A51" s="35"/>
      <c r="B51" t="s">
        <v>138</v>
      </c>
      <c r="C51" s="36" t="s">
        <v>26</v>
      </c>
      <c r="D51" s="36"/>
      <c r="E51" s="35"/>
      <c r="I51" s="2"/>
    </row>
    <row r="52" spans="1:9">
      <c r="A52" s="35"/>
      <c r="B52" t="s">
        <v>139</v>
      </c>
      <c r="C52" s="36" t="s">
        <v>62</v>
      </c>
      <c r="D52" s="36"/>
      <c r="E52" s="35"/>
      <c r="F52" s="35"/>
      <c r="G52" s="36"/>
      <c r="H52" s="36"/>
    </row>
    <row r="53" spans="1:9">
      <c r="B53" t="s">
        <v>129</v>
      </c>
      <c r="C53" s="36" t="s">
        <v>29</v>
      </c>
      <c r="D53" s="35"/>
    </row>
    <row r="54" spans="1:9">
      <c r="B54" t="s">
        <v>138</v>
      </c>
      <c r="C54" s="36" t="s">
        <v>34</v>
      </c>
      <c r="D54" s="68"/>
    </row>
    <row r="55" spans="1:9">
      <c r="B55" t="s">
        <v>140</v>
      </c>
      <c r="C55" s="36" t="s">
        <v>46</v>
      </c>
      <c r="D55" s="68"/>
    </row>
    <row r="56" spans="1:9">
      <c r="B56" s="109"/>
      <c r="C56" s="109"/>
      <c r="D56" s="109"/>
      <c r="G56" s="108" t="s">
        <v>141</v>
      </c>
      <c r="H56" s="108"/>
    </row>
    <row r="57" spans="1:9">
      <c r="G57" t="s">
        <v>142</v>
      </c>
      <c r="H57" s="26" t="s">
        <v>62</v>
      </c>
    </row>
    <row r="58" spans="1:9">
      <c r="G58" t="s">
        <v>143</v>
      </c>
      <c r="H58" s="26" t="s">
        <v>42</v>
      </c>
    </row>
    <row r="59" spans="1:9">
      <c r="G59" t="s">
        <v>132</v>
      </c>
      <c r="H59" s="26" t="s">
        <v>31</v>
      </c>
    </row>
    <row r="60" spans="1:9">
      <c r="H60" s="26"/>
    </row>
    <row r="61" spans="1:9">
      <c r="G61" t="s">
        <v>47</v>
      </c>
      <c r="H61" s="26" t="s">
        <v>112</v>
      </c>
    </row>
    <row r="62" spans="1:9">
      <c r="G62" t="s">
        <v>144</v>
      </c>
      <c r="H62" s="26" t="s">
        <v>15</v>
      </c>
    </row>
    <row r="63" spans="1:9">
      <c r="G63" t="s">
        <v>145</v>
      </c>
      <c r="H63" s="26" t="s">
        <v>48</v>
      </c>
    </row>
    <row r="64" spans="1:9">
      <c r="G64" t="s">
        <v>142</v>
      </c>
      <c r="H64" s="26" t="s">
        <v>58</v>
      </c>
    </row>
    <row r="65" spans="3:8">
      <c r="G65" t="s">
        <v>144</v>
      </c>
      <c r="H65" s="26" t="s">
        <v>22</v>
      </c>
    </row>
    <row r="66" spans="3:8">
      <c r="G66" t="s">
        <v>132</v>
      </c>
      <c r="H66" s="26" t="s">
        <v>38</v>
      </c>
    </row>
    <row r="67" spans="3:8">
      <c r="G67" t="s">
        <v>65</v>
      </c>
    </row>
    <row r="68" spans="3:8">
      <c r="H68" s="26"/>
    </row>
    <row r="80" spans="3:8">
      <c r="C80" s="68"/>
      <c r="D80" s="68"/>
    </row>
  </sheetData>
  <mergeCells count="6">
    <mergeCell ref="G56:H56"/>
    <mergeCell ref="A1:C1"/>
    <mergeCell ref="B56:D56"/>
    <mergeCell ref="F1:H1"/>
    <mergeCell ref="G29:H29"/>
    <mergeCell ref="B32:C32"/>
  </mergeCells>
  <phoneticPr fontId="18" type="noConversion"/>
  <pageMargins left="0.7" right="0.7" top="0.75" bottom="0.75" header="0.3" footer="0.3"/>
  <pageSetup scale="80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 tint="0.39997558519241921"/>
  </sheetPr>
  <dimension ref="B1:M9"/>
  <sheetViews>
    <sheetView workbookViewId="0">
      <selection activeCell="M9" sqref="B1:M9"/>
    </sheetView>
  </sheetViews>
  <sheetFormatPr defaultRowHeight="15"/>
  <cols>
    <col min="1" max="1" width="2" bestFit="1" customWidth="1"/>
    <col min="2" max="2" width="16.5703125" bestFit="1" customWidth="1"/>
    <col min="3" max="3" width="7.85546875" bestFit="1" customWidth="1"/>
    <col min="4" max="4" width="3.28515625" customWidth="1"/>
    <col min="5" max="6" width="15.140625" bestFit="1" customWidth="1"/>
    <col min="7" max="7" width="8.140625" customWidth="1"/>
    <col min="8" max="9" width="13.5703125" style="2" bestFit="1" customWidth="1"/>
    <col min="10" max="10" width="7.140625" style="2" bestFit="1" customWidth="1"/>
    <col min="11" max="11" width="11" style="2" bestFit="1" customWidth="1"/>
    <col min="12" max="13" width="11" style="2" customWidth="1"/>
  </cols>
  <sheetData>
    <row r="1" spans="2:13" s="3" customFormat="1" ht="18.75">
      <c r="B1" s="3" t="s">
        <v>193</v>
      </c>
      <c r="C1" s="3" t="s">
        <v>194</v>
      </c>
      <c r="E1" s="3" t="s">
        <v>215</v>
      </c>
      <c r="F1" s="3" t="s">
        <v>216</v>
      </c>
      <c r="G1" s="3" t="s">
        <v>207</v>
      </c>
      <c r="H1" s="4" t="s">
        <v>217</v>
      </c>
      <c r="I1" s="4" t="s">
        <v>218</v>
      </c>
      <c r="J1" s="4" t="s">
        <v>208</v>
      </c>
      <c r="K1" s="4" t="s">
        <v>195</v>
      </c>
      <c r="L1" s="4" t="s">
        <v>202</v>
      </c>
      <c r="M1" s="4" t="s">
        <v>209</v>
      </c>
    </row>
    <row r="2" spans="2:13">
      <c r="B2" t="s">
        <v>132</v>
      </c>
      <c r="C2" s="26" t="s">
        <v>38</v>
      </c>
      <c r="E2" s="101">
        <v>170</v>
      </c>
      <c r="F2" s="101">
        <v>130</v>
      </c>
      <c r="G2" s="101">
        <f t="shared" ref="G2:G9" si="0">SUM(E2:F2)</f>
        <v>300</v>
      </c>
      <c r="H2" s="102">
        <v>4.1666666666666666E-3</v>
      </c>
      <c r="I2" s="102">
        <v>4.5833333333333302E-2</v>
      </c>
      <c r="J2" s="102">
        <f t="shared" ref="J2:J9" si="1">SUM(H2:I2)</f>
        <v>4.9999999999999968E-2</v>
      </c>
      <c r="K2" s="102">
        <v>2.8425925925925922E-4</v>
      </c>
      <c r="L2" s="102">
        <v>1.7361111111111112E-4</v>
      </c>
      <c r="M2" s="102">
        <f t="shared" ref="M2:M9" si="2">SUM(K2:L2)</f>
        <v>4.5787037037037031E-4</v>
      </c>
    </row>
    <row r="3" spans="2:13">
      <c r="B3" t="s">
        <v>143</v>
      </c>
      <c r="C3" s="26" t="s">
        <v>42</v>
      </c>
      <c r="D3" s="26"/>
      <c r="E3" s="101">
        <v>180</v>
      </c>
      <c r="F3" s="101">
        <v>90</v>
      </c>
      <c r="G3" s="101">
        <f t="shared" si="0"/>
        <v>270</v>
      </c>
      <c r="H3" s="102">
        <v>2.704861111111111E-3</v>
      </c>
      <c r="I3" s="102">
        <v>4.1666666666666666E-3</v>
      </c>
      <c r="J3" s="102">
        <f t="shared" si="1"/>
        <v>6.8715277777777776E-3</v>
      </c>
      <c r="K3" s="102">
        <v>2.1238425925925928E-4</v>
      </c>
      <c r="L3" s="102">
        <v>1.3182870370370372E-4</v>
      </c>
      <c r="M3" s="102">
        <f t="shared" si="2"/>
        <v>3.4421296296296299E-4</v>
      </c>
    </row>
    <row r="4" spans="2:13">
      <c r="B4" t="s">
        <v>144</v>
      </c>
      <c r="C4" s="26" t="s">
        <v>22</v>
      </c>
      <c r="D4" s="26"/>
      <c r="E4" s="101">
        <v>150</v>
      </c>
      <c r="F4" s="101">
        <v>110</v>
      </c>
      <c r="G4" s="101">
        <f t="shared" si="0"/>
        <v>260</v>
      </c>
      <c r="H4" s="102">
        <v>4.1666666666666666E-3</v>
      </c>
      <c r="I4" s="102">
        <v>8.7499999999999994E-2</v>
      </c>
      <c r="J4" s="102">
        <f t="shared" si="1"/>
        <v>9.166666666666666E-2</v>
      </c>
      <c r="K4" s="102">
        <v>1.3449074074074075E-3</v>
      </c>
      <c r="L4" s="102">
        <v>7.7708333333333329E-4</v>
      </c>
      <c r="M4" s="102">
        <f t="shared" si="2"/>
        <v>2.1219907407407407E-3</v>
      </c>
    </row>
    <row r="5" spans="2:13">
      <c r="B5" t="s">
        <v>47</v>
      </c>
      <c r="C5" s="26" t="s">
        <v>112</v>
      </c>
      <c r="E5" s="101">
        <v>130</v>
      </c>
      <c r="F5" s="101">
        <v>110</v>
      </c>
      <c r="G5" s="101">
        <f t="shared" si="0"/>
        <v>240</v>
      </c>
      <c r="H5" s="102">
        <v>4.1666666666666666E-3</v>
      </c>
      <c r="I5" s="102">
        <v>4.1666666666666666E-3</v>
      </c>
      <c r="J5" s="102">
        <f t="shared" si="1"/>
        <v>8.3333333333333332E-3</v>
      </c>
      <c r="K5" s="102">
        <v>5.5358796296296297E-4</v>
      </c>
      <c r="L5" s="102">
        <v>1.5945601851851852E-3</v>
      </c>
      <c r="M5" s="102">
        <f t="shared" si="2"/>
        <v>2.1481481481481482E-3</v>
      </c>
    </row>
    <row r="6" spans="2:13">
      <c r="B6" t="s">
        <v>132</v>
      </c>
      <c r="C6" s="26" t="s">
        <v>31</v>
      </c>
      <c r="E6" s="101">
        <v>30</v>
      </c>
      <c r="F6" s="101">
        <v>135</v>
      </c>
      <c r="G6" s="101">
        <f t="shared" si="0"/>
        <v>165</v>
      </c>
      <c r="H6" s="102">
        <v>4.1666666666666666E-3</v>
      </c>
      <c r="I6" s="102">
        <v>4.1666666666666666E-3</v>
      </c>
      <c r="J6" s="102">
        <f t="shared" si="1"/>
        <v>8.3333333333333332E-3</v>
      </c>
      <c r="K6" s="102">
        <v>3.4722222222222224E-4</v>
      </c>
      <c r="L6" s="102">
        <v>3.9872685185185188E-4</v>
      </c>
      <c r="M6" s="102">
        <f t="shared" si="2"/>
        <v>7.4594907407407411E-4</v>
      </c>
    </row>
    <row r="7" spans="2:13">
      <c r="B7" t="s">
        <v>145</v>
      </c>
      <c r="C7" s="26" t="s">
        <v>48</v>
      </c>
      <c r="E7" s="101">
        <v>20</v>
      </c>
      <c r="F7" s="101">
        <v>90</v>
      </c>
      <c r="G7" s="101">
        <f t="shared" si="0"/>
        <v>110</v>
      </c>
      <c r="H7" s="102">
        <v>4.1666666666666666E-3</v>
      </c>
      <c r="I7" s="102">
        <v>4.1666666666666666E-3</v>
      </c>
      <c r="J7" s="102">
        <f t="shared" si="1"/>
        <v>8.3333333333333332E-3</v>
      </c>
      <c r="K7" s="102">
        <v>2.8321759259259256E-4</v>
      </c>
      <c r="L7" s="102">
        <v>2.8055555555555554E-4</v>
      </c>
      <c r="M7" s="102">
        <f t="shared" si="2"/>
        <v>5.637731481481481E-4</v>
      </c>
    </row>
    <row r="8" spans="2:13">
      <c r="B8" t="s">
        <v>65</v>
      </c>
      <c r="C8" s="26" t="s">
        <v>214</v>
      </c>
      <c r="D8" s="26"/>
      <c r="E8" s="101">
        <v>0</v>
      </c>
      <c r="F8" s="101">
        <v>90</v>
      </c>
      <c r="G8" s="101">
        <f t="shared" si="0"/>
        <v>90</v>
      </c>
      <c r="H8" s="102">
        <v>4.1666666666666666E-3</v>
      </c>
      <c r="I8" s="102">
        <v>4.1666666666666666E-3</v>
      </c>
      <c r="J8" s="102">
        <f t="shared" si="1"/>
        <v>8.3333333333333332E-3</v>
      </c>
      <c r="K8" s="102">
        <v>0</v>
      </c>
      <c r="L8" s="102">
        <v>3.5011574074074074E-4</v>
      </c>
      <c r="M8" s="102">
        <f t="shared" si="2"/>
        <v>3.5011574074074074E-4</v>
      </c>
    </row>
    <row r="9" spans="2:13">
      <c r="B9" t="s">
        <v>144</v>
      </c>
      <c r="C9" s="26" t="s">
        <v>15</v>
      </c>
      <c r="D9" s="26"/>
      <c r="E9" s="101">
        <v>20</v>
      </c>
      <c r="F9" s="101"/>
      <c r="G9" s="101">
        <f t="shared" si="0"/>
        <v>20</v>
      </c>
      <c r="H9" s="102">
        <v>4.1666666666666666E-3</v>
      </c>
      <c r="I9" s="102">
        <v>0</v>
      </c>
      <c r="J9" s="102">
        <f t="shared" si="1"/>
        <v>4.1666666666666666E-3</v>
      </c>
      <c r="K9" s="102">
        <v>1.3407407407407407E-3</v>
      </c>
      <c r="L9" s="102"/>
      <c r="M9" s="102">
        <f t="shared" si="2"/>
        <v>1.3407407407407407E-3</v>
      </c>
    </row>
  </sheetData>
  <sortState xmlns:xlrd2="http://schemas.microsoft.com/office/spreadsheetml/2017/richdata2" ref="B1:M10">
    <sortCondition descending="1" ref="G1:G10"/>
    <sortCondition ref="J1:J10"/>
    <sortCondition ref="M1:M10"/>
  </sortState>
  <phoneticPr fontId="18" type="noConversion"/>
  <printOptions gridLines="1"/>
  <pageMargins left="0.7" right="0.7" top="0.75" bottom="0.75" header="0.3" footer="0.3"/>
  <pageSetup paperSize="5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2060"/>
  </sheetPr>
  <dimension ref="A1:O46"/>
  <sheetViews>
    <sheetView workbookViewId="0">
      <selection sqref="A1:G1"/>
    </sheetView>
  </sheetViews>
  <sheetFormatPr defaultRowHeight="15"/>
  <cols>
    <col min="1" max="1" width="3.28515625" bestFit="1" customWidth="1"/>
    <col min="2" max="2" width="19.140625" bestFit="1" customWidth="1"/>
    <col min="4" max="4" width="4.28515625" customWidth="1"/>
    <col min="8" max="8" width="7" customWidth="1"/>
    <col min="9" max="9" width="3.28515625" bestFit="1" customWidth="1"/>
    <col min="10" max="10" width="17.85546875" customWidth="1"/>
    <col min="11" max="11" width="20.28515625" bestFit="1" customWidth="1"/>
    <col min="12" max="12" width="3.28515625" customWidth="1"/>
  </cols>
  <sheetData>
    <row r="1" spans="1:15" ht="15.75">
      <c r="A1" s="114" t="s">
        <v>152</v>
      </c>
      <c r="B1" s="114"/>
      <c r="C1" s="114"/>
      <c r="D1" s="114"/>
      <c r="E1" s="114"/>
      <c r="F1" s="114"/>
      <c r="G1" s="114"/>
      <c r="H1" s="6"/>
      <c r="I1" s="114" t="s">
        <v>153</v>
      </c>
      <c r="J1" s="114"/>
      <c r="K1" s="114"/>
      <c r="L1" s="114"/>
      <c r="M1" s="114"/>
      <c r="N1" s="114"/>
      <c r="O1" s="114"/>
    </row>
    <row r="2" spans="1:15" ht="15.75">
      <c r="A2" s="6"/>
      <c r="B2" s="6" t="s">
        <v>200</v>
      </c>
      <c r="C2" s="6" t="s">
        <v>194</v>
      </c>
      <c r="D2" s="6"/>
      <c r="E2" s="6" t="s">
        <v>201</v>
      </c>
      <c r="F2" s="39" t="s">
        <v>197</v>
      </c>
      <c r="G2" s="39" t="s">
        <v>195</v>
      </c>
      <c r="H2" s="6"/>
      <c r="I2" s="6"/>
      <c r="J2" s="6" t="s">
        <v>200</v>
      </c>
      <c r="K2" s="6" t="s">
        <v>194</v>
      </c>
      <c r="L2" s="6"/>
      <c r="M2" s="6" t="s">
        <v>201</v>
      </c>
      <c r="N2" s="39" t="s">
        <v>197</v>
      </c>
      <c r="O2" s="39" t="s">
        <v>195</v>
      </c>
    </row>
    <row r="3" spans="1:15" ht="15.75">
      <c r="A3" s="6">
        <v>1</v>
      </c>
      <c r="B3" s="28"/>
      <c r="C3" s="28"/>
      <c r="D3" s="6"/>
      <c r="E3" s="6"/>
      <c r="F3" s="39"/>
      <c r="G3" s="39"/>
      <c r="H3" s="6"/>
      <c r="I3" s="6">
        <v>1</v>
      </c>
      <c r="J3" s="28"/>
      <c r="K3" s="28"/>
      <c r="L3" s="28"/>
      <c r="M3" s="6"/>
      <c r="N3" s="39"/>
      <c r="O3" s="39"/>
    </row>
    <row r="4" spans="1:15" ht="15.75">
      <c r="A4" s="6">
        <v>2</v>
      </c>
      <c r="B4" s="28"/>
      <c r="C4" s="28"/>
      <c r="D4" s="6"/>
      <c r="E4" s="6"/>
      <c r="F4" s="39"/>
      <c r="G4" s="39"/>
      <c r="H4" s="6"/>
      <c r="I4" s="6">
        <v>2</v>
      </c>
      <c r="J4" s="28"/>
      <c r="K4" s="28"/>
      <c r="L4" s="28"/>
      <c r="M4" s="6"/>
      <c r="N4" s="39"/>
      <c r="O4" s="39"/>
    </row>
    <row r="5" spans="1:15" ht="15.75">
      <c r="A5" s="6">
        <v>3</v>
      </c>
      <c r="B5" s="28"/>
      <c r="C5" s="28"/>
      <c r="D5" s="6"/>
      <c r="E5" s="6"/>
      <c r="F5" s="39"/>
      <c r="G5" s="39"/>
      <c r="H5" s="6"/>
      <c r="I5" s="6">
        <v>3</v>
      </c>
      <c r="J5" s="28"/>
      <c r="K5" s="28"/>
      <c r="L5" s="28"/>
      <c r="M5" s="6"/>
      <c r="N5" s="39"/>
      <c r="O5" s="39"/>
    </row>
    <row r="6" spans="1:15" ht="15.75">
      <c r="A6" s="6">
        <v>4</v>
      </c>
      <c r="B6" s="28"/>
      <c r="C6" s="28"/>
      <c r="D6" s="6"/>
      <c r="E6" s="6"/>
      <c r="F6" s="39"/>
      <c r="G6" s="39"/>
      <c r="H6" s="6"/>
      <c r="I6" s="6">
        <v>4</v>
      </c>
      <c r="J6" s="28"/>
      <c r="K6" s="28"/>
      <c r="L6" s="28"/>
      <c r="M6" s="6"/>
      <c r="N6" s="39"/>
      <c r="O6" s="39"/>
    </row>
    <row r="7" spans="1:15" ht="15.75">
      <c r="A7" s="6">
        <v>5</v>
      </c>
      <c r="B7" s="28"/>
      <c r="C7" s="28"/>
      <c r="D7" s="6"/>
      <c r="E7" s="6"/>
      <c r="F7" s="39"/>
      <c r="G7" s="39"/>
      <c r="H7" s="6"/>
      <c r="I7" s="6">
        <v>5</v>
      </c>
      <c r="J7" s="28"/>
      <c r="K7" s="28"/>
      <c r="L7" s="28"/>
      <c r="M7" s="6"/>
      <c r="N7" s="39"/>
      <c r="O7" s="39"/>
    </row>
    <row r="8" spans="1:15" ht="15.75">
      <c r="A8" s="6">
        <v>6</v>
      </c>
      <c r="B8" s="28"/>
      <c r="C8" s="28"/>
      <c r="D8" s="6"/>
      <c r="E8" s="6"/>
      <c r="F8" s="39"/>
      <c r="G8" s="39"/>
      <c r="H8" s="6"/>
      <c r="I8" s="6">
        <v>6</v>
      </c>
      <c r="J8" s="28"/>
      <c r="K8" s="28"/>
      <c r="L8" s="28"/>
      <c r="M8" s="6"/>
      <c r="N8" s="39"/>
      <c r="O8" s="39"/>
    </row>
    <row r="9" spans="1:15" ht="15.75">
      <c r="A9" s="6">
        <v>7</v>
      </c>
      <c r="B9" s="28"/>
      <c r="C9" s="28"/>
      <c r="D9" s="6"/>
      <c r="E9" s="6"/>
      <c r="F9" s="39"/>
      <c r="G9" s="39"/>
      <c r="H9" s="6"/>
      <c r="I9" s="6">
        <v>7</v>
      </c>
      <c r="J9" s="28"/>
      <c r="K9" s="28"/>
      <c r="L9" s="28"/>
      <c r="M9" s="6"/>
      <c r="N9" s="39"/>
      <c r="O9" s="39"/>
    </row>
    <row r="10" spans="1:15" ht="15.75">
      <c r="A10" s="6">
        <v>8</v>
      </c>
      <c r="B10" s="28"/>
      <c r="C10" s="28"/>
      <c r="D10" s="6"/>
      <c r="E10" s="6"/>
      <c r="F10" s="39"/>
      <c r="G10" s="39"/>
      <c r="H10" s="6"/>
      <c r="I10" s="6">
        <v>8</v>
      </c>
      <c r="J10" s="28"/>
      <c r="K10" s="28"/>
      <c r="L10" s="28"/>
      <c r="M10" s="6"/>
      <c r="N10" s="39"/>
      <c r="O10" s="39"/>
    </row>
    <row r="11" spans="1:15" ht="15.75">
      <c r="A11" s="6">
        <v>9</v>
      </c>
      <c r="B11" s="28"/>
      <c r="C11" s="28"/>
      <c r="D11" s="6"/>
      <c r="E11" s="6"/>
      <c r="F11" s="39"/>
      <c r="G11" s="39"/>
      <c r="H11" s="6"/>
      <c r="I11" s="6">
        <v>9</v>
      </c>
      <c r="J11" s="28"/>
      <c r="K11" s="28"/>
      <c r="L11" s="28"/>
      <c r="M11" s="6"/>
      <c r="N11" s="39"/>
      <c r="O11" s="39"/>
    </row>
    <row r="12" spans="1:15" ht="15.75">
      <c r="A12" s="6">
        <v>10</v>
      </c>
      <c r="B12" s="28"/>
      <c r="C12" s="28"/>
      <c r="D12" s="6"/>
      <c r="E12" s="6"/>
      <c r="F12" s="39"/>
      <c r="G12" s="39"/>
      <c r="H12" s="6"/>
      <c r="I12" s="6">
        <v>10</v>
      </c>
      <c r="J12" s="28"/>
      <c r="K12" s="28"/>
      <c r="L12" s="28"/>
      <c r="M12" s="6"/>
      <c r="N12" s="39"/>
      <c r="O12" s="39"/>
    </row>
    <row r="13" spans="1:15" ht="15.75">
      <c r="A13" s="6">
        <v>11</v>
      </c>
      <c r="B13" s="28"/>
      <c r="C13" s="28"/>
      <c r="D13" s="6"/>
      <c r="E13" s="6"/>
      <c r="F13" s="39"/>
      <c r="G13" s="39"/>
      <c r="H13" s="6"/>
      <c r="I13" s="6">
        <v>11</v>
      </c>
      <c r="J13" s="28"/>
      <c r="K13" s="28"/>
      <c r="L13" s="28"/>
      <c r="M13" s="6"/>
      <c r="N13" s="39"/>
      <c r="O13" s="39"/>
    </row>
    <row r="14" spans="1:15" ht="15.75">
      <c r="A14" s="6">
        <v>12</v>
      </c>
      <c r="B14" s="28"/>
      <c r="C14" s="28"/>
      <c r="D14" s="6"/>
      <c r="E14" s="6"/>
      <c r="F14" s="39"/>
      <c r="G14" s="39"/>
      <c r="H14" s="6"/>
      <c r="I14" s="6">
        <v>12</v>
      </c>
      <c r="J14" s="28"/>
      <c r="K14" s="28"/>
      <c r="L14" s="28"/>
      <c r="M14" s="6"/>
      <c r="N14" s="39"/>
      <c r="O14" s="39"/>
    </row>
    <row r="15" spans="1:15" ht="15.75">
      <c r="A15" s="6">
        <v>13</v>
      </c>
      <c r="B15" s="28"/>
      <c r="C15" s="28"/>
      <c r="D15" s="6"/>
      <c r="E15" s="6"/>
      <c r="F15" s="39"/>
      <c r="G15" s="39"/>
      <c r="H15" s="6"/>
      <c r="I15" s="6">
        <v>13</v>
      </c>
      <c r="J15" s="28"/>
      <c r="K15" s="28"/>
      <c r="L15" s="28"/>
      <c r="M15" s="6"/>
      <c r="N15" s="39"/>
      <c r="O15" s="39"/>
    </row>
    <row r="16" spans="1:15" ht="15.75">
      <c r="A16" s="6">
        <v>14</v>
      </c>
      <c r="B16" s="28"/>
      <c r="C16" s="28"/>
      <c r="D16" s="6"/>
      <c r="E16" s="6"/>
      <c r="F16" s="39"/>
      <c r="G16" s="39"/>
      <c r="H16" s="6"/>
      <c r="I16" s="6">
        <v>14</v>
      </c>
      <c r="J16" s="28"/>
      <c r="K16" s="28"/>
      <c r="L16" s="28"/>
      <c r="M16" s="6"/>
      <c r="N16" s="39"/>
      <c r="O16" s="39"/>
    </row>
    <row r="17" spans="1:15" ht="15.75">
      <c r="A17" s="6">
        <v>15</v>
      </c>
      <c r="B17" s="28"/>
      <c r="C17" s="28"/>
      <c r="D17" s="6"/>
      <c r="E17" s="6"/>
      <c r="F17" s="39"/>
      <c r="G17" s="39"/>
      <c r="H17" s="6"/>
      <c r="I17" s="6"/>
      <c r="J17" s="6"/>
      <c r="K17" s="6"/>
      <c r="L17" s="6"/>
      <c r="M17" s="6"/>
      <c r="N17" s="6"/>
      <c r="O17" s="6"/>
    </row>
    <row r="18" spans="1:15" ht="15.75">
      <c r="A18" s="6">
        <v>16</v>
      </c>
      <c r="B18" s="28"/>
      <c r="C18" s="28"/>
      <c r="D18" s="6"/>
      <c r="E18" s="6"/>
      <c r="F18" s="39"/>
      <c r="G18" s="39"/>
      <c r="H18" s="6"/>
      <c r="I18" s="6"/>
      <c r="J18" s="6"/>
      <c r="K18" s="6"/>
      <c r="L18" s="6"/>
      <c r="M18" s="6"/>
      <c r="N18" s="6"/>
      <c r="O18" s="6"/>
    </row>
    <row r="19" spans="1:15" ht="15.75">
      <c r="A19" s="6">
        <v>17</v>
      </c>
      <c r="B19" s="28"/>
      <c r="C19" s="28"/>
      <c r="D19" s="6"/>
      <c r="E19" s="6"/>
      <c r="F19" s="39"/>
      <c r="G19" s="39"/>
      <c r="H19" s="6"/>
      <c r="I19" s="6"/>
      <c r="J19" s="6"/>
      <c r="K19" s="6"/>
      <c r="L19" s="6"/>
      <c r="M19" s="6"/>
      <c r="N19" s="6"/>
      <c r="O19" s="6"/>
    </row>
    <row r="20" spans="1:15" ht="15.75">
      <c r="A20" s="6"/>
      <c r="B20" s="6"/>
      <c r="C20" s="6"/>
      <c r="D20" s="6"/>
      <c r="E20" s="6"/>
      <c r="F20" s="39"/>
      <c r="G20" s="6"/>
      <c r="H20" s="6"/>
      <c r="I20" s="6"/>
      <c r="J20" s="6"/>
      <c r="K20" s="6"/>
      <c r="L20" s="6"/>
      <c r="M20" s="6"/>
      <c r="N20" s="6"/>
      <c r="O20" s="6"/>
    </row>
    <row r="21" spans="1:15" ht="15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.75">
      <c r="A22" s="114" t="s">
        <v>219</v>
      </c>
      <c r="B22" s="114"/>
      <c r="C22" s="114"/>
      <c r="D22" s="114"/>
      <c r="E22" s="114"/>
      <c r="F22" s="114"/>
      <c r="G22" s="114"/>
      <c r="H22" s="6"/>
      <c r="I22" s="114" t="s">
        <v>220</v>
      </c>
      <c r="J22" s="114"/>
      <c r="K22" s="114"/>
      <c r="L22" s="114"/>
      <c r="M22" s="114"/>
      <c r="N22" s="114"/>
      <c r="O22" s="114"/>
    </row>
    <row r="23" spans="1:15" ht="15.75">
      <c r="A23" s="6"/>
      <c r="B23" s="6" t="s">
        <v>200</v>
      </c>
      <c r="C23" s="6" t="s">
        <v>194</v>
      </c>
      <c r="D23" s="6"/>
      <c r="E23" s="6" t="s">
        <v>201</v>
      </c>
      <c r="F23" s="39" t="s">
        <v>197</v>
      </c>
      <c r="G23" s="39" t="s">
        <v>195</v>
      </c>
      <c r="H23" s="6"/>
      <c r="I23" s="6"/>
      <c r="J23" s="6" t="s">
        <v>193</v>
      </c>
      <c r="K23" s="6" t="s">
        <v>194</v>
      </c>
      <c r="L23" s="6"/>
      <c r="M23" s="6" t="s">
        <v>201</v>
      </c>
      <c r="N23" s="39" t="s">
        <v>197</v>
      </c>
      <c r="O23" s="39" t="s">
        <v>195</v>
      </c>
    </row>
    <row r="24" spans="1:15" ht="15.75">
      <c r="A24" s="6">
        <v>1</v>
      </c>
      <c r="B24" s="28"/>
      <c r="C24" s="28"/>
      <c r="D24" s="28"/>
      <c r="E24" s="6"/>
      <c r="F24" s="39"/>
      <c r="G24" s="39"/>
      <c r="H24" s="6"/>
      <c r="I24" s="6">
        <v>1</v>
      </c>
      <c r="J24" s="28"/>
      <c r="K24" s="28"/>
      <c r="L24" s="28"/>
      <c r="M24" s="6"/>
      <c r="N24" s="39"/>
      <c r="O24" s="39"/>
    </row>
    <row r="25" spans="1:15" ht="15.75">
      <c r="A25" s="6">
        <v>2</v>
      </c>
      <c r="B25" s="28"/>
      <c r="C25" s="28"/>
      <c r="D25" s="28"/>
      <c r="E25" s="6"/>
      <c r="F25" s="39"/>
      <c r="G25" s="39"/>
      <c r="H25" s="6"/>
      <c r="I25" s="6">
        <v>2</v>
      </c>
      <c r="J25" s="28"/>
      <c r="K25" s="28"/>
      <c r="L25" s="28"/>
      <c r="M25" s="6"/>
      <c r="N25" s="39"/>
      <c r="O25" s="39"/>
    </row>
    <row r="26" spans="1:15" ht="15.75">
      <c r="A26" s="6">
        <v>3</v>
      </c>
      <c r="B26" s="28"/>
      <c r="C26" s="28"/>
      <c r="D26" s="28"/>
      <c r="E26" s="6"/>
      <c r="F26" s="39"/>
      <c r="G26" s="39"/>
      <c r="H26" s="6"/>
      <c r="I26" s="6">
        <v>3</v>
      </c>
      <c r="J26" s="28"/>
      <c r="K26" s="28"/>
      <c r="L26" s="28"/>
      <c r="M26" s="6"/>
      <c r="N26" s="39"/>
      <c r="O26" s="39"/>
    </row>
    <row r="27" spans="1:15" ht="15.75">
      <c r="A27" s="6">
        <v>4</v>
      </c>
      <c r="B27" s="28"/>
      <c r="C27" s="28"/>
      <c r="D27" s="28"/>
      <c r="E27" s="6"/>
      <c r="F27" s="39"/>
      <c r="G27" s="39"/>
      <c r="H27" s="6"/>
      <c r="I27" s="6">
        <v>4</v>
      </c>
      <c r="J27" s="28"/>
      <c r="K27" s="28"/>
      <c r="L27" s="28"/>
      <c r="M27" s="6"/>
      <c r="N27" s="39"/>
      <c r="O27" s="39"/>
    </row>
    <row r="28" spans="1:15" ht="15.75">
      <c r="A28" s="6">
        <v>5</v>
      </c>
      <c r="B28" s="28"/>
      <c r="C28" s="28"/>
      <c r="D28" s="28"/>
      <c r="E28" s="6"/>
      <c r="F28" s="39"/>
      <c r="G28" s="39"/>
      <c r="H28" s="6"/>
      <c r="I28" s="6">
        <v>5</v>
      </c>
      <c r="J28" s="28"/>
      <c r="K28" s="28"/>
      <c r="L28" s="28"/>
      <c r="M28" s="6"/>
      <c r="N28" s="39"/>
      <c r="O28" s="39"/>
    </row>
    <row r="29" spans="1:15" ht="15.75">
      <c r="A29" s="6">
        <v>6</v>
      </c>
      <c r="B29" s="28"/>
      <c r="C29" s="28"/>
      <c r="D29" s="28"/>
      <c r="E29" s="6"/>
      <c r="F29" s="39"/>
      <c r="G29" s="39"/>
      <c r="H29" s="6"/>
      <c r="I29" s="6">
        <v>6</v>
      </c>
      <c r="J29" s="28"/>
      <c r="K29" s="28"/>
      <c r="L29" s="28"/>
      <c r="M29" s="6"/>
      <c r="N29" s="39"/>
      <c r="O29" s="39"/>
    </row>
    <row r="30" spans="1:15" ht="15.75">
      <c r="A30" s="6">
        <v>7</v>
      </c>
      <c r="B30" s="28"/>
      <c r="C30" s="28"/>
      <c r="D30" s="28"/>
      <c r="E30" s="6"/>
      <c r="F30" s="39"/>
      <c r="G30" s="39"/>
      <c r="H30" s="6"/>
      <c r="I30" s="6">
        <v>7</v>
      </c>
      <c r="J30" s="28"/>
      <c r="K30" s="28"/>
      <c r="L30" s="28"/>
      <c r="M30" s="6"/>
      <c r="N30" s="39"/>
      <c r="O30" s="39"/>
    </row>
    <row r="31" spans="1:15" ht="15.75">
      <c r="A31" s="6">
        <v>8</v>
      </c>
      <c r="B31" s="28"/>
      <c r="C31" s="28"/>
      <c r="D31" s="28"/>
      <c r="E31" s="6"/>
      <c r="F31" s="39"/>
      <c r="G31" s="39"/>
      <c r="H31" s="6"/>
      <c r="I31" s="6">
        <v>8</v>
      </c>
      <c r="J31" s="28"/>
      <c r="K31" s="28"/>
      <c r="L31" s="28"/>
      <c r="M31" s="6"/>
      <c r="N31" s="39"/>
      <c r="O31" s="39"/>
    </row>
    <row r="32" spans="1:15" ht="15.75">
      <c r="A32" s="6">
        <v>9</v>
      </c>
      <c r="B32" s="28"/>
      <c r="C32" s="28"/>
      <c r="D32" s="28"/>
      <c r="E32" s="6"/>
      <c r="F32" s="39"/>
      <c r="G32" s="39"/>
      <c r="H32" s="6"/>
      <c r="I32" s="6">
        <v>9</v>
      </c>
      <c r="J32" s="28"/>
      <c r="K32" s="28"/>
      <c r="L32" s="28"/>
      <c r="M32" s="6"/>
      <c r="N32" s="39"/>
      <c r="O32" s="39"/>
    </row>
    <row r="33" spans="1:15" ht="15.75">
      <c r="A33" s="6">
        <v>10</v>
      </c>
      <c r="B33" s="28"/>
      <c r="C33" s="28"/>
      <c r="D33" s="28"/>
      <c r="E33" s="6"/>
      <c r="F33" s="39"/>
      <c r="G33" s="39"/>
      <c r="H33" s="6"/>
      <c r="I33" s="6">
        <v>10</v>
      </c>
      <c r="J33" s="28"/>
      <c r="K33" s="28"/>
      <c r="L33" s="28"/>
      <c r="M33" s="6"/>
      <c r="N33" s="39"/>
      <c r="O33" s="39"/>
    </row>
    <row r="34" spans="1:15" ht="15.75">
      <c r="A34" s="6">
        <v>11</v>
      </c>
      <c r="B34" s="28"/>
      <c r="C34" s="28"/>
      <c r="D34" s="28"/>
      <c r="E34" s="6"/>
      <c r="F34" s="39"/>
      <c r="G34" s="39"/>
      <c r="H34" s="6"/>
      <c r="I34" s="6">
        <v>11</v>
      </c>
      <c r="J34" s="28"/>
      <c r="K34" s="28"/>
      <c r="L34" s="28"/>
      <c r="M34" s="6"/>
      <c r="N34" s="39"/>
      <c r="O34" s="39"/>
    </row>
    <row r="35" spans="1:15" ht="15.75">
      <c r="A35" s="6">
        <v>12</v>
      </c>
      <c r="B35" s="28"/>
      <c r="C35" s="28"/>
      <c r="D35" s="28"/>
      <c r="E35" s="6"/>
      <c r="F35" s="39"/>
      <c r="G35" s="39"/>
      <c r="H35" s="6"/>
      <c r="I35" s="6">
        <v>12</v>
      </c>
      <c r="J35" s="28"/>
      <c r="K35" s="28"/>
      <c r="L35" s="28"/>
      <c r="M35" s="6"/>
      <c r="N35" s="39"/>
      <c r="O35" s="39"/>
    </row>
    <row r="36" spans="1:15" ht="15.75">
      <c r="A36" s="6">
        <v>13</v>
      </c>
      <c r="B36" s="28"/>
      <c r="C36" s="28"/>
      <c r="D36" s="28"/>
      <c r="E36" s="6"/>
      <c r="F36" s="39"/>
      <c r="G36" s="39"/>
      <c r="H36" s="6"/>
      <c r="I36" s="6"/>
      <c r="J36" s="6"/>
      <c r="K36" s="6"/>
      <c r="L36" s="6"/>
      <c r="M36" s="6"/>
      <c r="N36" s="6"/>
      <c r="O36" s="6"/>
    </row>
    <row r="37" spans="1:15" ht="15.75">
      <c r="A37" s="6">
        <v>14</v>
      </c>
      <c r="B37" s="28"/>
      <c r="C37" s="28"/>
      <c r="D37" s="28"/>
      <c r="E37" s="6"/>
      <c r="F37" s="39"/>
      <c r="G37" s="39"/>
      <c r="H37" s="6"/>
      <c r="I37" s="6"/>
      <c r="J37" s="6"/>
      <c r="K37" s="6"/>
      <c r="L37" s="6"/>
      <c r="M37" s="6"/>
      <c r="N37" s="6"/>
      <c r="O37" s="6"/>
    </row>
    <row r="38" spans="1:15" ht="15.75">
      <c r="A38" s="6">
        <v>15</v>
      </c>
      <c r="B38" s="28"/>
      <c r="C38" s="28"/>
      <c r="D38" s="28"/>
      <c r="E38" s="6"/>
      <c r="F38" s="39"/>
      <c r="G38" s="39"/>
      <c r="H38" s="6"/>
      <c r="I38" s="114" t="s">
        <v>156</v>
      </c>
      <c r="J38" s="114"/>
      <c r="K38" s="114"/>
      <c r="L38" s="114"/>
      <c r="M38" s="114"/>
      <c r="N38" s="114"/>
      <c r="O38" s="114"/>
    </row>
    <row r="39" spans="1:15" ht="15.75">
      <c r="A39" s="6">
        <v>16</v>
      </c>
      <c r="B39" s="28"/>
      <c r="C39" s="28"/>
      <c r="D39" s="28"/>
      <c r="E39" s="6"/>
      <c r="F39" s="39"/>
      <c r="G39" s="39"/>
      <c r="H39" s="6"/>
      <c r="I39" s="6"/>
      <c r="J39" s="6" t="s">
        <v>193</v>
      </c>
      <c r="K39" s="6" t="s">
        <v>194</v>
      </c>
      <c r="L39" s="6"/>
      <c r="M39" s="6" t="s">
        <v>201</v>
      </c>
      <c r="N39" s="39" t="s">
        <v>197</v>
      </c>
      <c r="O39" s="39" t="s">
        <v>195</v>
      </c>
    </row>
    <row r="40" spans="1:15" ht="15.75">
      <c r="A40" s="6">
        <v>17</v>
      </c>
      <c r="B40" s="28"/>
      <c r="C40" s="28"/>
      <c r="D40" s="28"/>
      <c r="E40" s="6"/>
      <c r="F40" s="39"/>
      <c r="G40" s="39"/>
      <c r="H40" s="6"/>
      <c r="I40" s="6">
        <v>1</v>
      </c>
      <c r="J40" s="28"/>
      <c r="K40" s="28"/>
      <c r="L40" s="28"/>
      <c r="M40" s="6"/>
      <c r="N40" s="39"/>
      <c r="O40" s="39"/>
    </row>
    <row r="41" spans="1:15" ht="15.75">
      <c r="A41" s="6">
        <v>18</v>
      </c>
      <c r="B41" s="28"/>
      <c r="C41" s="28"/>
      <c r="D41" s="28"/>
      <c r="E41" s="6"/>
      <c r="F41" s="39"/>
      <c r="G41" s="39"/>
      <c r="H41" s="6"/>
      <c r="I41" s="6">
        <v>2</v>
      </c>
      <c r="J41" s="28"/>
      <c r="K41" s="28"/>
      <c r="L41" s="28"/>
      <c r="M41" s="6"/>
      <c r="N41" s="39"/>
      <c r="O41" s="39"/>
    </row>
    <row r="42" spans="1:15" ht="15.75">
      <c r="A42" s="6">
        <v>19</v>
      </c>
      <c r="B42" s="28"/>
      <c r="C42" s="28"/>
      <c r="D42" s="28"/>
      <c r="E42" s="6"/>
      <c r="F42" s="39"/>
      <c r="G42" s="39"/>
      <c r="H42" s="6"/>
      <c r="I42" s="6">
        <v>3</v>
      </c>
      <c r="J42" s="28"/>
      <c r="K42" s="28"/>
      <c r="L42" s="28"/>
      <c r="M42" s="6"/>
      <c r="N42" s="39"/>
      <c r="O42" s="39"/>
    </row>
    <row r="43" spans="1:15" ht="15.75">
      <c r="A43" s="6">
        <v>20</v>
      </c>
      <c r="B43" s="28"/>
      <c r="C43" s="28"/>
      <c r="D43" s="28"/>
      <c r="E43" s="6"/>
      <c r="F43" s="39"/>
      <c r="G43" s="39"/>
      <c r="H43" s="6"/>
      <c r="I43" s="6">
        <v>4</v>
      </c>
      <c r="J43" s="28"/>
      <c r="K43" s="28"/>
      <c r="L43" s="28"/>
      <c r="M43" s="6"/>
      <c r="N43" s="39"/>
      <c r="O43" s="39"/>
    </row>
    <row r="44" spans="1:15" ht="15.75">
      <c r="A44" s="6">
        <v>21</v>
      </c>
      <c r="B44" s="28"/>
      <c r="C44" s="28"/>
      <c r="D44" s="28"/>
      <c r="E44" s="6"/>
      <c r="F44" s="39"/>
      <c r="G44" s="39"/>
      <c r="H44" s="6"/>
      <c r="I44" s="6"/>
      <c r="J44" s="6"/>
      <c r="K44" s="6"/>
      <c r="L44" s="6"/>
      <c r="M44" s="6"/>
      <c r="N44" s="6"/>
      <c r="O44" s="6"/>
    </row>
    <row r="45" spans="1:15" ht="15.75">
      <c r="A45" s="6">
        <v>22</v>
      </c>
      <c r="B45" s="28"/>
      <c r="C45" s="28"/>
      <c r="D45" s="28"/>
      <c r="E45" s="6"/>
      <c r="F45" s="39"/>
      <c r="G45" s="39"/>
      <c r="H45" s="6"/>
      <c r="I45" s="6"/>
      <c r="J45" s="6"/>
      <c r="K45" s="6"/>
      <c r="L45" s="6"/>
      <c r="M45" s="6"/>
      <c r="N45" s="6"/>
      <c r="O45" s="6"/>
    </row>
    <row r="46" spans="1:15" ht="15.75">
      <c r="A46" s="6">
        <v>23</v>
      </c>
      <c r="B46" s="28"/>
      <c r="C46" s="28"/>
      <c r="D46" s="28"/>
      <c r="E46" s="6"/>
      <c r="F46" s="39"/>
      <c r="G46" s="39"/>
      <c r="H46" s="6"/>
      <c r="I46" s="6"/>
      <c r="J46" s="6"/>
      <c r="K46" s="6"/>
      <c r="L46" s="6"/>
      <c r="M46" s="6"/>
      <c r="N46" s="6"/>
      <c r="O46" s="6"/>
    </row>
  </sheetData>
  <mergeCells count="5">
    <mergeCell ref="I38:O38"/>
    <mergeCell ref="A1:G1"/>
    <mergeCell ref="I1:O1"/>
    <mergeCell ref="A22:G22"/>
    <mergeCell ref="I22:O22"/>
  </mergeCells>
  <phoneticPr fontId="18" type="noConversion"/>
  <pageMargins left="1" right="1" top="1" bottom="1" header="0.5" footer="0.5"/>
  <pageSetup orientation="portrait" horizontalDpi="4294967293" r:id="rId1"/>
  <rowBreaks count="1" manualBreakCount="1">
    <brk id="20" max="16383" man="1"/>
  </rowBreaks>
  <colBreaks count="1" manualBreakCount="1">
    <brk id="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</sheetPr>
  <dimension ref="A1:Q46"/>
  <sheetViews>
    <sheetView workbookViewId="0">
      <selection sqref="A1:G1"/>
    </sheetView>
  </sheetViews>
  <sheetFormatPr defaultColWidth="9.140625" defaultRowHeight="15.75"/>
  <cols>
    <col min="1" max="1" width="4.28515625" style="6" bestFit="1" customWidth="1"/>
    <col min="2" max="2" width="22.7109375" style="6" bestFit="1" customWidth="1"/>
    <col min="3" max="3" width="11.5703125" style="6" bestFit="1" customWidth="1"/>
    <col min="4" max="4" width="2.42578125" style="6" customWidth="1"/>
    <col min="5" max="5" width="6.7109375" style="6" bestFit="1" customWidth="1"/>
    <col min="6" max="6" width="7.85546875" style="6" bestFit="1" customWidth="1"/>
    <col min="7" max="7" width="9.42578125" style="6" bestFit="1" customWidth="1"/>
    <col min="8" max="8" width="9.85546875" style="30" bestFit="1" customWidth="1"/>
    <col min="9" max="9" width="2.42578125" style="6" customWidth="1"/>
    <col min="10" max="10" width="3.28515625" style="6" bestFit="1" customWidth="1"/>
    <col min="11" max="11" width="25.5703125" style="6" bestFit="1" customWidth="1"/>
    <col min="12" max="12" width="18.85546875" style="6" bestFit="1" customWidth="1"/>
    <col min="13" max="13" width="2.5703125" style="6" customWidth="1"/>
    <col min="14" max="14" width="8.140625" style="6" bestFit="1" customWidth="1"/>
    <col min="15" max="15" width="7.85546875" style="6" bestFit="1" customWidth="1"/>
    <col min="16" max="16" width="11" style="6" bestFit="1" customWidth="1"/>
    <col min="17" max="17" width="9.85546875" style="30" bestFit="1" customWidth="1"/>
    <col min="18" max="16384" width="9.140625" style="6"/>
  </cols>
  <sheetData>
    <row r="1" spans="1:16">
      <c r="A1" s="114" t="s">
        <v>152</v>
      </c>
      <c r="B1" s="114"/>
      <c r="C1" s="114"/>
      <c r="D1" s="114"/>
      <c r="E1" s="114"/>
      <c r="F1" s="114"/>
      <c r="G1" s="114"/>
      <c r="J1" s="114" t="s">
        <v>153</v>
      </c>
      <c r="K1" s="114"/>
      <c r="L1" s="114"/>
      <c r="M1" s="114"/>
      <c r="N1" s="114"/>
      <c r="O1" s="114"/>
      <c r="P1" s="114"/>
    </row>
    <row r="2" spans="1:16">
      <c r="B2" s="6" t="s">
        <v>200</v>
      </c>
      <c r="C2" s="6" t="s">
        <v>194</v>
      </c>
      <c r="E2" s="6" t="s">
        <v>201</v>
      </c>
      <c r="F2" s="39" t="s">
        <v>197</v>
      </c>
      <c r="G2" s="39" t="s">
        <v>195</v>
      </c>
      <c r="K2" s="6" t="s">
        <v>200</v>
      </c>
      <c r="L2" s="6" t="s">
        <v>194</v>
      </c>
      <c r="N2" s="6" t="s">
        <v>201</v>
      </c>
      <c r="O2" s="39" t="s">
        <v>197</v>
      </c>
      <c r="P2" s="39" t="s">
        <v>195</v>
      </c>
    </row>
    <row r="3" spans="1:16">
      <c r="A3" s="6">
        <v>1</v>
      </c>
      <c r="B3" s="55"/>
      <c r="C3" s="55"/>
      <c r="F3" s="39"/>
      <c r="G3" s="39"/>
      <c r="J3" s="6">
        <v>1</v>
      </c>
      <c r="K3" s="55"/>
      <c r="L3" s="55"/>
      <c r="M3" s="55"/>
      <c r="O3" s="39"/>
      <c r="P3" s="39"/>
    </row>
    <row r="4" spans="1:16">
      <c r="A4" s="6">
        <v>2</v>
      </c>
      <c r="B4" s="55"/>
      <c r="C4" s="55"/>
      <c r="F4" s="39"/>
      <c r="G4" s="39"/>
      <c r="J4" s="6">
        <v>2</v>
      </c>
      <c r="K4" s="55"/>
      <c r="L4" s="55"/>
      <c r="M4" s="55"/>
      <c r="O4" s="39"/>
      <c r="P4" s="39"/>
    </row>
    <row r="5" spans="1:16">
      <c r="A5" s="6">
        <v>3</v>
      </c>
      <c r="B5" s="55"/>
      <c r="C5" s="55"/>
      <c r="F5" s="39"/>
      <c r="G5" s="39"/>
      <c r="J5" s="6">
        <v>3</v>
      </c>
      <c r="K5" s="55"/>
      <c r="L5" s="55"/>
      <c r="M5" s="55"/>
      <c r="O5" s="39"/>
      <c r="P5" s="39"/>
    </row>
    <row r="6" spans="1:16">
      <c r="A6" s="6">
        <v>4</v>
      </c>
      <c r="B6" s="55"/>
      <c r="C6" s="55"/>
      <c r="F6" s="39"/>
      <c r="G6" s="39"/>
      <c r="J6" s="6">
        <v>4</v>
      </c>
      <c r="K6" s="55"/>
      <c r="L6" s="55"/>
      <c r="M6" s="55"/>
      <c r="O6" s="39"/>
      <c r="P6" s="39"/>
    </row>
    <row r="7" spans="1:16">
      <c r="A7" s="6">
        <v>5</v>
      </c>
      <c r="B7" s="55"/>
      <c r="C7" s="55"/>
      <c r="F7" s="39"/>
      <c r="G7" s="39"/>
      <c r="J7" s="6">
        <v>5</v>
      </c>
      <c r="K7" s="55"/>
      <c r="L7" s="55"/>
      <c r="M7" s="55"/>
      <c r="O7" s="39"/>
      <c r="P7" s="39"/>
    </row>
    <row r="8" spans="1:16">
      <c r="A8" s="6">
        <v>6</v>
      </c>
      <c r="B8" s="55"/>
      <c r="C8" s="55"/>
      <c r="F8" s="39"/>
      <c r="G8" s="39"/>
      <c r="J8" s="6">
        <v>6</v>
      </c>
      <c r="K8" s="55"/>
      <c r="L8" s="55"/>
      <c r="M8" s="55"/>
      <c r="O8" s="39"/>
      <c r="P8" s="39"/>
    </row>
    <row r="9" spans="1:16">
      <c r="A9" s="6">
        <v>7</v>
      </c>
      <c r="B9" s="55"/>
      <c r="C9" s="55"/>
      <c r="F9" s="39"/>
      <c r="G9" s="39"/>
      <c r="J9" s="6">
        <v>7</v>
      </c>
      <c r="K9" s="55"/>
      <c r="L9" s="55"/>
      <c r="M9" s="55"/>
      <c r="O9" s="39"/>
      <c r="P9" s="39"/>
    </row>
    <row r="10" spans="1:16">
      <c r="A10" s="6">
        <v>8</v>
      </c>
      <c r="B10" s="55"/>
      <c r="C10" s="55"/>
      <c r="F10" s="39"/>
      <c r="G10" s="39"/>
      <c r="J10" s="6">
        <v>8</v>
      </c>
      <c r="K10" s="55"/>
      <c r="L10" s="55"/>
      <c r="M10" s="55"/>
      <c r="O10" s="39"/>
      <c r="P10" s="39"/>
    </row>
    <row r="11" spans="1:16">
      <c r="A11" s="6">
        <v>9</v>
      </c>
      <c r="B11" s="55"/>
      <c r="C11" s="55"/>
      <c r="F11" s="39"/>
      <c r="G11" s="39"/>
      <c r="J11" s="6">
        <v>9</v>
      </c>
      <c r="K11" s="55"/>
      <c r="L11" s="55"/>
      <c r="M11" s="55"/>
      <c r="O11" s="39"/>
      <c r="P11" s="39"/>
    </row>
    <row r="12" spans="1:16">
      <c r="A12" s="6">
        <v>10</v>
      </c>
      <c r="B12" s="55"/>
      <c r="C12" s="55"/>
      <c r="F12" s="39"/>
      <c r="G12" s="39"/>
      <c r="J12" s="6">
        <v>10</v>
      </c>
      <c r="K12" s="55"/>
      <c r="L12" s="55"/>
      <c r="M12" s="55"/>
      <c r="O12" s="39"/>
      <c r="P12" s="39"/>
    </row>
    <row r="13" spans="1:16">
      <c r="A13" s="6">
        <v>11</v>
      </c>
      <c r="B13" s="55"/>
      <c r="C13" s="55"/>
      <c r="F13" s="39"/>
      <c r="G13" s="39"/>
      <c r="J13" s="6">
        <v>11</v>
      </c>
      <c r="K13" s="55"/>
      <c r="L13" s="55"/>
      <c r="M13" s="55"/>
      <c r="O13" s="39"/>
      <c r="P13" s="39"/>
    </row>
    <row r="14" spans="1:16">
      <c r="A14" s="6">
        <v>12</v>
      </c>
      <c r="B14" s="55"/>
      <c r="C14" s="55"/>
      <c r="F14" s="39"/>
      <c r="G14" s="39"/>
      <c r="J14" s="6">
        <v>12</v>
      </c>
      <c r="K14" s="55"/>
      <c r="L14" s="55"/>
      <c r="M14" s="55"/>
      <c r="O14" s="39"/>
      <c r="P14" s="39"/>
    </row>
    <row r="15" spans="1:16">
      <c r="A15" s="6">
        <v>13</v>
      </c>
      <c r="B15" s="55"/>
      <c r="C15" s="55"/>
      <c r="F15" s="39"/>
      <c r="G15" s="39"/>
      <c r="J15" s="6">
        <v>13</v>
      </c>
      <c r="K15" s="55"/>
      <c r="L15" s="55"/>
      <c r="M15" s="55"/>
      <c r="O15" s="39"/>
      <c r="P15" s="39"/>
    </row>
    <row r="16" spans="1:16">
      <c r="A16" s="6">
        <v>14</v>
      </c>
      <c r="B16" s="55"/>
      <c r="C16" s="55"/>
      <c r="F16" s="39"/>
      <c r="G16" s="39"/>
      <c r="J16" s="6">
        <v>14</v>
      </c>
      <c r="K16" s="55"/>
      <c r="L16" s="55"/>
      <c r="M16" s="55"/>
      <c r="O16" s="39"/>
      <c r="P16" s="39"/>
    </row>
    <row r="17" spans="1:17">
      <c r="A17" s="6">
        <v>15</v>
      </c>
      <c r="B17" s="55"/>
      <c r="C17" s="55"/>
      <c r="F17" s="39"/>
      <c r="G17" s="39"/>
    </row>
    <row r="18" spans="1:17">
      <c r="A18" s="6">
        <v>16</v>
      </c>
      <c r="B18" s="55"/>
      <c r="C18" s="55"/>
      <c r="F18" s="39"/>
      <c r="G18" s="39"/>
    </row>
    <row r="19" spans="1:17">
      <c r="A19" s="6">
        <v>17</v>
      </c>
      <c r="B19" s="55"/>
      <c r="C19" s="55"/>
      <c r="F19" s="39"/>
      <c r="G19" s="39"/>
    </row>
    <row r="22" spans="1:17">
      <c r="A22" s="114" t="s">
        <v>219</v>
      </c>
      <c r="B22" s="114"/>
      <c r="C22" s="114"/>
      <c r="D22" s="114"/>
      <c r="E22" s="114"/>
      <c r="F22" s="114"/>
      <c r="G22" s="114"/>
      <c r="J22" s="114" t="s">
        <v>220</v>
      </c>
      <c r="K22" s="114"/>
      <c r="L22" s="114"/>
      <c r="M22" s="114"/>
      <c r="N22" s="114"/>
      <c r="O22" s="114"/>
      <c r="P22" s="114"/>
      <c r="Q22" s="40"/>
    </row>
    <row r="23" spans="1:17">
      <c r="B23" s="6" t="s">
        <v>200</v>
      </c>
      <c r="C23" s="6" t="s">
        <v>194</v>
      </c>
      <c r="E23" s="6" t="s">
        <v>201</v>
      </c>
      <c r="F23" s="39" t="s">
        <v>197</v>
      </c>
      <c r="G23" s="39" t="s">
        <v>195</v>
      </c>
      <c r="K23" s="6" t="s">
        <v>193</v>
      </c>
      <c r="L23" s="6" t="s">
        <v>194</v>
      </c>
      <c r="N23" s="6" t="s">
        <v>201</v>
      </c>
      <c r="O23" s="39" t="s">
        <v>197</v>
      </c>
      <c r="P23" s="39" t="s">
        <v>195</v>
      </c>
    </row>
    <row r="24" spans="1:17">
      <c r="B24" s="55"/>
      <c r="C24" s="55"/>
      <c r="D24" s="55"/>
      <c r="F24" s="39"/>
      <c r="G24" s="39"/>
      <c r="J24" s="6">
        <v>1</v>
      </c>
      <c r="K24" s="55"/>
      <c r="L24" s="55"/>
      <c r="M24" s="55"/>
      <c r="O24" s="39"/>
      <c r="P24" s="39"/>
    </row>
    <row r="25" spans="1:17">
      <c r="B25" s="55"/>
      <c r="C25" s="55"/>
      <c r="D25" s="55"/>
      <c r="F25" s="39"/>
      <c r="G25" s="39"/>
      <c r="J25" s="6">
        <v>2</v>
      </c>
      <c r="K25" s="55"/>
      <c r="L25" s="55"/>
      <c r="M25" s="55"/>
      <c r="O25" s="39"/>
      <c r="P25" s="39"/>
    </row>
    <row r="26" spans="1:17">
      <c r="B26" s="55"/>
      <c r="C26" s="55"/>
      <c r="D26" s="55"/>
      <c r="F26" s="39"/>
      <c r="G26" s="39"/>
      <c r="J26" s="6">
        <v>3</v>
      </c>
      <c r="K26" s="55"/>
      <c r="L26" s="55"/>
      <c r="M26" s="55"/>
      <c r="O26" s="39"/>
      <c r="P26" s="39"/>
    </row>
    <row r="27" spans="1:17">
      <c r="B27" s="55"/>
      <c r="C27" s="55"/>
      <c r="D27" s="55"/>
      <c r="F27" s="39"/>
      <c r="G27" s="39"/>
      <c r="J27" s="6">
        <v>4</v>
      </c>
      <c r="K27" s="55"/>
      <c r="L27" s="55"/>
      <c r="M27" s="55"/>
      <c r="O27" s="39"/>
      <c r="P27" s="39"/>
    </row>
    <row r="28" spans="1:17">
      <c r="B28" s="55"/>
      <c r="C28" s="55"/>
      <c r="D28" s="55"/>
      <c r="F28" s="39"/>
      <c r="G28" s="39"/>
      <c r="J28" s="6">
        <v>5</v>
      </c>
      <c r="K28" s="55"/>
      <c r="L28" s="55"/>
      <c r="M28" s="55"/>
      <c r="O28" s="39"/>
      <c r="P28" s="39"/>
    </row>
    <row r="29" spans="1:17">
      <c r="B29" s="55"/>
      <c r="C29" s="55"/>
      <c r="D29" s="55"/>
      <c r="F29" s="39"/>
      <c r="G29" s="39"/>
      <c r="J29" s="6">
        <v>6</v>
      </c>
      <c r="K29" s="55"/>
      <c r="L29" s="55"/>
      <c r="M29" s="55"/>
      <c r="O29" s="39"/>
      <c r="P29" s="39"/>
    </row>
    <row r="30" spans="1:17">
      <c r="B30" s="55"/>
      <c r="C30" s="55"/>
      <c r="D30" s="55"/>
      <c r="F30" s="39"/>
      <c r="G30" s="39"/>
      <c r="J30" s="6">
        <v>7</v>
      </c>
      <c r="K30" s="55"/>
      <c r="L30" s="55"/>
      <c r="M30" s="55"/>
      <c r="O30" s="39"/>
      <c r="P30" s="39"/>
    </row>
    <row r="31" spans="1:17">
      <c r="B31" s="55"/>
      <c r="C31" s="55"/>
      <c r="D31" s="55"/>
      <c r="F31" s="39"/>
      <c r="G31" s="39"/>
      <c r="J31" s="6">
        <v>8</v>
      </c>
      <c r="K31" s="55"/>
      <c r="L31" s="55"/>
      <c r="M31" s="55"/>
      <c r="O31" s="39"/>
      <c r="P31" s="39"/>
    </row>
    <row r="32" spans="1:17">
      <c r="B32" s="55"/>
      <c r="C32" s="55"/>
      <c r="D32" s="55"/>
      <c r="F32" s="39"/>
      <c r="G32" s="39"/>
      <c r="J32" s="6">
        <v>9</v>
      </c>
      <c r="K32" s="55"/>
      <c r="L32" s="55"/>
      <c r="M32" s="55"/>
      <c r="O32" s="39"/>
      <c r="P32" s="39"/>
    </row>
    <row r="33" spans="2:16">
      <c r="B33" s="55"/>
      <c r="C33" s="55"/>
      <c r="D33" s="55"/>
      <c r="F33" s="39"/>
      <c r="G33" s="39"/>
      <c r="J33" s="6">
        <v>10</v>
      </c>
      <c r="K33" s="55"/>
      <c r="L33" s="55"/>
      <c r="M33" s="55"/>
      <c r="O33" s="39"/>
      <c r="P33" s="39"/>
    </row>
    <row r="34" spans="2:16">
      <c r="B34" s="55"/>
      <c r="C34" s="55"/>
      <c r="D34" s="55"/>
      <c r="F34" s="39"/>
      <c r="G34" s="39"/>
      <c r="J34" s="6">
        <v>11</v>
      </c>
      <c r="K34" s="55"/>
      <c r="L34" s="55"/>
      <c r="M34" s="55"/>
      <c r="O34" s="39"/>
      <c r="P34" s="39"/>
    </row>
    <row r="35" spans="2:16">
      <c r="B35" s="55"/>
      <c r="C35" s="55"/>
      <c r="D35" s="55"/>
      <c r="F35" s="39"/>
      <c r="G35" s="39"/>
      <c r="J35" s="6">
        <v>12</v>
      </c>
      <c r="K35" s="55"/>
      <c r="L35" s="55"/>
      <c r="M35" s="55"/>
      <c r="O35" s="39"/>
      <c r="P35" s="39"/>
    </row>
    <row r="36" spans="2:16">
      <c r="B36" s="55"/>
      <c r="C36" s="55"/>
      <c r="D36" s="55"/>
      <c r="F36" s="39"/>
      <c r="G36" s="39"/>
    </row>
    <row r="37" spans="2:16">
      <c r="B37" s="55"/>
      <c r="C37" s="55"/>
      <c r="D37" s="55"/>
      <c r="F37" s="39"/>
      <c r="G37" s="39"/>
    </row>
    <row r="38" spans="2:16">
      <c r="B38" s="55"/>
      <c r="C38" s="55"/>
      <c r="D38" s="55"/>
      <c r="F38" s="39"/>
      <c r="G38" s="39"/>
      <c r="J38" s="114" t="s">
        <v>156</v>
      </c>
      <c r="K38" s="114"/>
      <c r="L38" s="114"/>
      <c r="M38" s="114"/>
      <c r="N38" s="114"/>
      <c r="O38" s="114"/>
      <c r="P38" s="114"/>
    </row>
    <row r="39" spans="2:16">
      <c r="B39" s="55"/>
      <c r="C39" s="55"/>
      <c r="D39" s="55"/>
      <c r="F39" s="39"/>
      <c r="G39" s="39"/>
      <c r="K39" s="6" t="s">
        <v>193</v>
      </c>
      <c r="L39" s="6" t="s">
        <v>194</v>
      </c>
      <c r="N39" s="6" t="s">
        <v>201</v>
      </c>
      <c r="O39" s="39" t="s">
        <v>197</v>
      </c>
      <c r="P39" s="39" t="s">
        <v>195</v>
      </c>
    </row>
    <row r="40" spans="2:16">
      <c r="B40" s="55"/>
      <c r="C40" s="55"/>
      <c r="D40" s="55"/>
      <c r="F40" s="39"/>
      <c r="G40" s="39"/>
      <c r="J40" s="6">
        <v>1</v>
      </c>
      <c r="K40" s="55"/>
      <c r="L40" s="55"/>
      <c r="M40" s="55"/>
      <c r="O40" s="39"/>
      <c r="P40" s="39"/>
    </row>
    <row r="41" spans="2:16">
      <c r="B41" s="55"/>
      <c r="C41" s="55"/>
      <c r="D41" s="55"/>
      <c r="F41" s="39"/>
      <c r="G41" s="39"/>
      <c r="J41" s="6">
        <v>2</v>
      </c>
      <c r="K41" s="55"/>
      <c r="L41" s="55"/>
      <c r="M41" s="55"/>
      <c r="O41" s="39"/>
      <c r="P41" s="39"/>
    </row>
    <row r="42" spans="2:16">
      <c r="B42" s="55"/>
      <c r="C42" s="55"/>
      <c r="D42" s="55"/>
      <c r="F42" s="39"/>
      <c r="G42" s="39"/>
      <c r="J42" s="6">
        <v>3</v>
      </c>
      <c r="K42" s="55"/>
      <c r="L42" s="55"/>
      <c r="M42" s="55"/>
      <c r="O42" s="39"/>
      <c r="P42" s="39"/>
    </row>
    <row r="43" spans="2:16">
      <c r="B43" s="55"/>
      <c r="C43" s="55"/>
      <c r="D43" s="55"/>
      <c r="F43" s="39"/>
      <c r="G43" s="39"/>
      <c r="J43" s="6">
        <v>4</v>
      </c>
      <c r="K43" s="55"/>
      <c r="L43" s="55"/>
      <c r="M43" s="55"/>
      <c r="O43" s="39"/>
      <c r="P43" s="39"/>
    </row>
    <row r="44" spans="2:16">
      <c r="B44" s="55"/>
      <c r="C44" s="55"/>
      <c r="D44" s="55"/>
      <c r="F44" s="39"/>
      <c r="G44" s="39"/>
    </row>
    <row r="45" spans="2:16">
      <c r="B45" s="55"/>
      <c r="C45" s="55"/>
      <c r="D45" s="55"/>
      <c r="F45" s="39"/>
      <c r="G45" s="39"/>
    </row>
    <row r="46" spans="2:16">
      <c r="B46" s="55"/>
      <c r="C46" s="55"/>
      <c r="D46" s="55"/>
      <c r="F46" s="39"/>
      <c r="G46" s="39"/>
    </row>
  </sheetData>
  <mergeCells count="5">
    <mergeCell ref="J38:P38"/>
    <mergeCell ref="A1:G1"/>
    <mergeCell ref="A22:G22"/>
    <mergeCell ref="J1:P1"/>
    <mergeCell ref="J22:P22"/>
  </mergeCells>
  <phoneticPr fontId="18" type="noConversion"/>
  <pageMargins left="0.25" right="0.25" top="0.75" bottom="0.75" header="0.3" footer="0.3"/>
  <pageSetup orientation="portrait" horizontalDpi="4294967293" r:id="rId1"/>
  <rowBreaks count="1" manualBreakCount="1">
    <brk id="20" max="16383" man="1"/>
  </rowBreaks>
  <colBreaks count="1" manualBreakCount="1">
    <brk id="8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2060"/>
  </sheetPr>
  <dimension ref="A1:O46"/>
  <sheetViews>
    <sheetView workbookViewId="0">
      <selection sqref="A1:F1"/>
    </sheetView>
  </sheetViews>
  <sheetFormatPr defaultRowHeight="15"/>
  <cols>
    <col min="1" max="1" width="3" bestFit="1" customWidth="1"/>
    <col min="2" max="2" width="14.42578125" bestFit="1" customWidth="1"/>
    <col min="4" max="4" width="9.140625" style="49" customWidth="1"/>
    <col min="7" max="7" width="9.140625" style="54" customWidth="1"/>
    <col min="9" max="9" width="3" bestFit="1" customWidth="1"/>
    <col min="10" max="10" width="20.85546875" bestFit="1" customWidth="1"/>
    <col min="11" max="11" width="9.5703125" style="49" bestFit="1" customWidth="1"/>
    <col min="14" max="15" width="9.140625" style="54" customWidth="1"/>
  </cols>
  <sheetData>
    <row r="1" spans="1:14">
      <c r="A1" s="111" t="s">
        <v>152</v>
      </c>
      <c r="B1" s="111"/>
      <c r="C1" s="111"/>
      <c r="D1" s="111"/>
      <c r="E1" s="111"/>
      <c r="F1" s="111"/>
      <c r="I1" s="111" t="s">
        <v>153</v>
      </c>
      <c r="J1" s="111"/>
      <c r="K1" s="111"/>
      <c r="L1" s="111"/>
      <c r="M1" s="111"/>
      <c r="N1" s="111"/>
    </row>
    <row r="2" spans="1:14" ht="18.75">
      <c r="A2" s="3"/>
      <c r="B2" s="3" t="s">
        <v>200</v>
      </c>
      <c r="C2" s="3" t="s">
        <v>194</v>
      </c>
      <c r="D2" s="48" t="s">
        <v>196</v>
      </c>
      <c r="E2" s="4" t="s">
        <v>197</v>
      </c>
      <c r="F2" s="4" t="s">
        <v>195</v>
      </c>
      <c r="J2" s="3" t="s">
        <v>200</v>
      </c>
      <c r="K2" s="3" t="s">
        <v>194</v>
      </c>
      <c r="L2" s="48" t="s">
        <v>196</v>
      </c>
      <c r="M2" s="4" t="s">
        <v>197</v>
      </c>
      <c r="N2" s="4" t="s">
        <v>195</v>
      </c>
    </row>
    <row r="3" spans="1:14">
      <c r="A3">
        <v>1</v>
      </c>
      <c r="B3" s="26"/>
      <c r="C3" s="2"/>
      <c r="E3" s="2"/>
      <c r="F3" s="2"/>
      <c r="I3">
        <v>1</v>
      </c>
      <c r="J3" s="26"/>
      <c r="K3" s="2"/>
      <c r="M3" s="2"/>
      <c r="N3" s="2"/>
    </row>
    <row r="4" spans="1:14">
      <c r="A4">
        <v>2</v>
      </c>
      <c r="B4" s="26"/>
      <c r="C4" s="2"/>
      <c r="E4" s="2"/>
      <c r="F4" s="2"/>
      <c r="I4">
        <v>2</v>
      </c>
      <c r="J4" s="26"/>
      <c r="K4" s="2"/>
      <c r="M4" s="2"/>
      <c r="N4" s="2"/>
    </row>
    <row r="5" spans="1:14">
      <c r="A5">
        <v>3</v>
      </c>
      <c r="B5" s="26"/>
      <c r="C5" s="2"/>
      <c r="E5" s="2"/>
      <c r="F5" s="2"/>
      <c r="I5">
        <v>3</v>
      </c>
      <c r="J5" s="26"/>
      <c r="K5" s="2"/>
      <c r="M5" s="2"/>
      <c r="N5" s="2"/>
    </row>
    <row r="6" spans="1:14">
      <c r="A6">
        <v>4</v>
      </c>
      <c r="B6" s="26"/>
      <c r="C6" s="2"/>
      <c r="E6" s="2"/>
      <c r="F6" s="2"/>
      <c r="I6">
        <v>4</v>
      </c>
      <c r="J6" s="26"/>
      <c r="K6" s="2"/>
      <c r="M6" s="2"/>
      <c r="N6" s="2"/>
    </row>
    <row r="7" spans="1:14">
      <c r="A7">
        <v>5</v>
      </c>
      <c r="B7" s="26"/>
      <c r="C7" s="2"/>
      <c r="E7" s="2"/>
      <c r="F7" s="2"/>
      <c r="I7">
        <v>5</v>
      </c>
      <c r="J7" s="26"/>
      <c r="K7" s="2"/>
      <c r="M7" s="2"/>
      <c r="N7" s="2"/>
    </row>
    <row r="8" spans="1:14">
      <c r="A8">
        <v>6</v>
      </c>
      <c r="B8" s="26"/>
      <c r="C8" s="2"/>
      <c r="E8" s="2"/>
      <c r="F8" s="2"/>
      <c r="I8">
        <v>6</v>
      </c>
      <c r="J8" s="26"/>
      <c r="K8" s="2"/>
      <c r="M8" s="2"/>
      <c r="N8" s="2"/>
    </row>
    <row r="9" spans="1:14">
      <c r="A9">
        <v>7</v>
      </c>
      <c r="B9" s="26"/>
      <c r="C9" s="2"/>
      <c r="E9" s="2"/>
      <c r="F9" s="2"/>
      <c r="I9">
        <v>7</v>
      </c>
      <c r="J9" s="26"/>
      <c r="K9" s="2"/>
      <c r="M9" s="2"/>
      <c r="N9" s="2"/>
    </row>
    <row r="10" spans="1:14">
      <c r="A10">
        <v>8</v>
      </c>
      <c r="B10" s="26"/>
      <c r="C10" s="2"/>
      <c r="E10" s="2"/>
      <c r="F10" s="2"/>
      <c r="I10">
        <v>8</v>
      </c>
      <c r="J10" s="26"/>
      <c r="K10" s="2"/>
      <c r="M10" s="2"/>
      <c r="N10" s="2"/>
    </row>
    <row r="11" spans="1:14">
      <c r="A11">
        <v>9</v>
      </c>
      <c r="B11" s="26"/>
      <c r="C11" s="2"/>
      <c r="E11" s="2"/>
      <c r="F11" s="2"/>
      <c r="I11">
        <v>9</v>
      </c>
      <c r="J11" s="26"/>
      <c r="K11" s="2"/>
      <c r="M11" s="2"/>
      <c r="N11" s="2"/>
    </row>
    <row r="12" spans="1:14">
      <c r="A12">
        <v>10</v>
      </c>
      <c r="B12" s="26"/>
      <c r="C12" s="2"/>
      <c r="E12" s="2"/>
      <c r="F12" s="2"/>
      <c r="I12">
        <v>10</v>
      </c>
      <c r="J12" s="26"/>
      <c r="K12" s="2"/>
      <c r="M12" s="2"/>
      <c r="N12" s="2"/>
    </row>
    <row r="13" spans="1:14">
      <c r="A13">
        <v>11</v>
      </c>
      <c r="B13" s="26"/>
      <c r="C13" s="2"/>
      <c r="E13" s="2"/>
      <c r="F13" s="2"/>
      <c r="I13">
        <v>11</v>
      </c>
      <c r="J13" s="26"/>
      <c r="K13" s="2"/>
      <c r="M13" s="2"/>
      <c r="N13" s="2"/>
    </row>
    <row r="14" spans="1:14">
      <c r="A14">
        <v>12</v>
      </c>
      <c r="B14" s="26"/>
      <c r="C14" s="2"/>
      <c r="E14" s="2"/>
      <c r="F14" s="2"/>
      <c r="I14">
        <v>12</v>
      </c>
      <c r="J14" s="26"/>
      <c r="K14" s="2"/>
      <c r="M14" s="2"/>
      <c r="N14" s="2"/>
    </row>
    <row r="15" spans="1:14">
      <c r="A15">
        <v>13</v>
      </c>
      <c r="B15" s="26"/>
      <c r="C15" s="2"/>
      <c r="E15" s="2"/>
      <c r="F15" s="2"/>
      <c r="I15">
        <v>13</v>
      </c>
      <c r="J15" s="26"/>
      <c r="K15" s="2"/>
      <c r="M15" s="2"/>
      <c r="N15" s="2"/>
    </row>
    <row r="16" spans="1:14">
      <c r="A16">
        <v>14</v>
      </c>
      <c r="B16" s="26"/>
      <c r="C16" s="2"/>
      <c r="E16" s="2"/>
      <c r="F16" s="2"/>
      <c r="I16">
        <v>14</v>
      </c>
      <c r="J16" s="26"/>
      <c r="K16" s="2"/>
      <c r="M16" s="2"/>
      <c r="N16" s="2"/>
    </row>
    <row r="17" spans="1:14">
      <c r="A17">
        <v>15</v>
      </c>
      <c r="B17" s="26"/>
      <c r="C17" s="2"/>
      <c r="E17" s="2"/>
      <c r="F17" s="2"/>
    </row>
    <row r="18" spans="1:14">
      <c r="A18">
        <v>16</v>
      </c>
      <c r="B18" s="26"/>
      <c r="C18" s="2"/>
      <c r="E18" s="2"/>
      <c r="F18" s="2"/>
    </row>
    <row r="19" spans="1:14">
      <c r="A19">
        <v>17</v>
      </c>
      <c r="B19" s="26"/>
      <c r="C19" s="2"/>
      <c r="E19" s="2"/>
      <c r="F19" s="2"/>
    </row>
    <row r="23" spans="1:14">
      <c r="A23" s="111" t="s">
        <v>219</v>
      </c>
      <c r="B23" s="111"/>
      <c r="C23" s="111"/>
      <c r="D23" s="111"/>
      <c r="E23" s="111"/>
      <c r="F23" s="111"/>
      <c r="I23" s="111" t="s">
        <v>220</v>
      </c>
      <c r="J23" s="111"/>
      <c r="K23" s="111"/>
      <c r="L23" s="111"/>
      <c r="M23" s="111"/>
      <c r="N23" s="111"/>
    </row>
    <row r="24" spans="1:14" ht="18.75">
      <c r="A24" s="3"/>
      <c r="B24" s="3" t="s">
        <v>193</v>
      </c>
      <c r="C24" s="3" t="s">
        <v>194</v>
      </c>
      <c r="D24" s="48" t="s">
        <v>196</v>
      </c>
      <c r="E24" s="4" t="s">
        <v>197</v>
      </c>
      <c r="F24" s="4" t="s">
        <v>195</v>
      </c>
      <c r="J24" s="3" t="s">
        <v>200</v>
      </c>
      <c r="K24" s="3" t="s">
        <v>194</v>
      </c>
      <c r="L24" s="48" t="s">
        <v>196</v>
      </c>
      <c r="M24" s="4" t="s">
        <v>197</v>
      </c>
      <c r="N24" s="4" t="s">
        <v>195</v>
      </c>
    </row>
    <row r="25" spans="1:14">
      <c r="A25">
        <v>1</v>
      </c>
      <c r="B25" s="26"/>
      <c r="C25" s="2"/>
      <c r="E25" s="2"/>
      <c r="F25" s="2"/>
      <c r="I25">
        <v>1</v>
      </c>
      <c r="J25" s="26"/>
      <c r="K25" s="2"/>
      <c r="M25" s="2"/>
      <c r="N25" s="2"/>
    </row>
    <row r="26" spans="1:14">
      <c r="A26">
        <v>2</v>
      </c>
      <c r="B26" s="26"/>
      <c r="C26" s="2"/>
      <c r="E26" s="2"/>
      <c r="F26" s="2"/>
      <c r="I26">
        <v>2</v>
      </c>
      <c r="J26" s="26"/>
      <c r="K26" s="2"/>
      <c r="M26" s="2"/>
      <c r="N26" s="2"/>
    </row>
    <row r="27" spans="1:14">
      <c r="A27">
        <v>3</v>
      </c>
      <c r="B27" s="26"/>
      <c r="C27" s="2"/>
      <c r="E27" s="2"/>
      <c r="F27" s="2"/>
      <c r="I27">
        <v>3</v>
      </c>
      <c r="J27" s="26"/>
      <c r="K27" s="2"/>
      <c r="M27" s="2"/>
      <c r="N27" s="2"/>
    </row>
    <row r="28" spans="1:14">
      <c r="A28">
        <v>4</v>
      </c>
      <c r="B28" s="26"/>
      <c r="C28" s="2"/>
      <c r="E28" s="2"/>
      <c r="F28" s="2"/>
      <c r="I28">
        <v>4</v>
      </c>
      <c r="J28" s="26"/>
      <c r="K28" s="2"/>
      <c r="M28" s="2"/>
      <c r="N28" s="2"/>
    </row>
    <row r="29" spans="1:14">
      <c r="A29">
        <v>5</v>
      </c>
      <c r="B29" s="26"/>
      <c r="C29" s="2"/>
      <c r="E29" s="2"/>
      <c r="F29" s="2"/>
      <c r="I29">
        <v>5</v>
      </c>
      <c r="J29" s="26"/>
      <c r="K29" s="2"/>
      <c r="M29" s="2"/>
      <c r="N29" s="2"/>
    </row>
    <row r="30" spans="1:14">
      <c r="A30">
        <v>6</v>
      </c>
      <c r="B30" s="26"/>
      <c r="C30" s="2"/>
      <c r="E30" s="2"/>
      <c r="F30" s="2"/>
      <c r="I30">
        <v>6</v>
      </c>
      <c r="J30" s="26"/>
      <c r="K30" s="2"/>
      <c r="M30" s="2"/>
      <c r="N30" s="2"/>
    </row>
    <row r="31" spans="1:14">
      <c r="A31">
        <v>7</v>
      </c>
      <c r="B31" s="26"/>
      <c r="C31" s="2"/>
      <c r="E31" s="2"/>
      <c r="F31" s="2"/>
      <c r="I31">
        <v>7</v>
      </c>
      <c r="J31" s="26"/>
      <c r="K31" s="2"/>
      <c r="M31" s="2"/>
      <c r="N31" s="2"/>
    </row>
    <row r="32" spans="1:14">
      <c r="A32">
        <v>8</v>
      </c>
      <c r="B32" s="26"/>
      <c r="C32" s="2"/>
      <c r="E32" s="2"/>
      <c r="F32" s="2"/>
      <c r="I32">
        <v>8</v>
      </c>
      <c r="J32" s="26"/>
      <c r="K32" s="2"/>
      <c r="M32" s="2"/>
      <c r="N32" s="2"/>
    </row>
    <row r="33" spans="1:14">
      <c r="A33">
        <v>9</v>
      </c>
      <c r="B33" s="26"/>
      <c r="C33" s="2"/>
      <c r="E33" s="2"/>
      <c r="F33" s="2"/>
      <c r="I33">
        <v>9</v>
      </c>
      <c r="J33" s="26"/>
      <c r="K33" s="2"/>
      <c r="M33" s="2"/>
      <c r="N33" s="2"/>
    </row>
    <row r="34" spans="1:14">
      <c r="A34">
        <v>10</v>
      </c>
      <c r="B34" s="26"/>
      <c r="C34" s="2"/>
      <c r="E34" s="2"/>
      <c r="F34" s="2"/>
      <c r="I34">
        <v>10</v>
      </c>
      <c r="J34" s="26"/>
      <c r="K34" s="2"/>
      <c r="M34" s="2"/>
      <c r="N34" s="2"/>
    </row>
    <row r="35" spans="1:14">
      <c r="A35">
        <v>11</v>
      </c>
      <c r="B35" s="26"/>
      <c r="C35" s="2"/>
      <c r="E35" s="2"/>
      <c r="F35" s="2"/>
      <c r="I35">
        <v>11</v>
      </c>
      <c r="J35" s="26"/>
      <c r="K35" s="2"/>
      <c r="M35" s="2"/>
      <c r="N35" s="2"/>
    </row>
    <row r="36" spans="1:14">
      <c r="A36">
        <v>12</v>
      </c>
      <c r="B36" s="26"/>
      <c r="C36" s="2"/>
      <c r="E36" s="2"/>
      <c r="F36" s="2"/>
    </row>
    <row r="37" spans="1:14">
      <c r="A37">
        <v>13</v>
      </c>
      <c r="B37" s="26"/>
      <c r="C37" s="2"/>
      <c r="E37" s="2"/>
      <c r="F37" s="2"/>
    </row>
    <row r="38" spans="1:14">
      <c r="A38">
        <v>14</v>
      </c>
      <c r="B38" s="26"/>
      <c r="C38" s="2"/>
      <c r="E38" s="2"/>
      <c r="F38" s="2"/>
    </row>
    <row r="39" spans="1:14">
      <c r="A39">
        <v>15</v>
      </c>
      <c r="B39" s="26"/>
      <c r="C39" s="2"/>
      <c r="E39" s="2"/>
      <c r="F39" s="2"/>
      <c r="I39" s="111" t="s">
        <v>156</v>
      </c>
      <c r="J39" s="111"/>
      <c r="K39" s="111"/>
      <c r="L39" s="111"/>
      <c r="M39" s="111"/>
      <c r="N39" s="111"/>
    </row>
    <row r="40" spans="1:14">
      <c r="A40">
        <v>16</v>
      </c>
      <c r="B40" s="26"/>
      <c r="C40" s="2"/>
      <c r="E40" s="2"/>
      <c r="F40" s="2"/>
      <c r="I40">
        <v>1</v>
      </c>
      <c r="J40" s="26"/>
      <c r="K40" s="2"/>
      <c r="M40" s="2"/>
      <c r="N40" s="2"/>
    </row>
    <row r="41" spans="1:14">
      <c r="A41">
        <v>17</v>
      </c>
      <c r="B41" s="26"/>
      <c r="C41" s="2"/>
      <c r="E41" s="2"/>
      <c r="F41" s="2"/>
      <c r="I41">
        <v>2</v>
      </c>
      <c r="J41" s="26"/>
      <c r="K41" s="2"/>
      <c r="M41" s="2"/>
      <c r="N41" s="2"/>
    </row>
    <row r="42" spans="1:14">
      <c r="A42">
        <v>18</v>
      </c>
      <c r="B42" s="26"/>
      <c r="C42" s="2"/>
      <c r="E42" s="2"/>
      <c r="F42" s="2"/>
      <c r="I42">
        <v>3</v>
      </c>
      <c r="J42" s="26"/>
      <c r="K42" s="2"/>
      <c r="M42" s="2"/>
      <c r="N42" s="2"/>
    </row>
    <row r="43" spans="1:14">
      <c r="A43">
        <v>19</v>
      </c>
      <c r="B43" s="26"/>
      <c r="C43" s="2"/>
      <c r="E43" s="2"/>
      <c r="F43" s="2"/>
      <c r="I43">
        <v>4</v>
      </c>
      <c r="J43" s="26"/>
      <c r="K43" s="2"/>
      <c r="M43" s="2"/>
      <c r="N43" s="2"/>
    </row>
    <row r="44" spans="1:14">
      <c r="A44">
        <v>20</v>
      </c>
      <c r="B44" s="26"/>
      <c r="C44" s="2"/>
      <c r="E44" s="2"/>
      <c r="F44" s="2"/>
    </row>
    <row r="45" spans="1:14">
      <c r="A45">
        <v>21</v>
      </c>
      <c r="B45" s="26"/>
      <c r="C45" s="2"/>
      <c r="E45" s="2"/>
      <c r="F45" s="2"/>
    </row>
    <row r="46" spans="1:14">
      <c r="A46">
        <v>22</v>
      </c>
      <c r="B46" s="26"/>
      <c r="C46" s="2"/>
      <c r="E46" s="2"/>
      <c r="F46" s="2"/>
    </row>
  </sheetData>
  <mergeCells count="5">
    <mergeCell ref="I39:N39"/>
    <mergeCell ref="A1:F1"/>
    <mergeCell ref="A23:F23"/>
    <mergeCell ref="I1:N1"/>
    <mergeCell ref="I23:N23"/>
  </mergeCells>
  <phoneticPr fontId="18" type="noConversion"/>
  <pageMargins left="0.7" right="0.7" top="0.75" bottom="0.75" header="0.3" footer="0.3"/>
  <pageSetup orientation="portrait" horizontalDpi="4294967293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</sheetPr>
  <dimension ref="A1:O46"/>
  <sheetViews>
    <sheetView topLeftCell="F1" workbookViewId="0">
      <selection activeCell="D71" sqref="D71"/>
    </sheetView>
  </sheetViews>
  <sheetFormatPr defaultRowHeight="15"/>
  <cols>
    <col min="1" max="1" width="3" bestFit="1" customWidth="1"/>
    <col min="2" max="2" width="14.42578125" bestFit="1" customWidth="1"/>
    <col min="4" max="4" width="9.140625" style="49" customWidth="1"/>
    <col min="5" max="6" width="9.140625" customWidth="1"/>
    <col min="7" max="7" width="9.140625" style="50" customWidth="1"/>
    <col min="9" max="9" width="3" bestFit="1" customWidth="1"/>
    <col min="10" max="10" width="20.85546875" bestFit="1" customWidth="1"/>
    <col min="11" max="11" width="9.5703125" style="49" customWidth="1"/>
    <col min="13" max="13" width="9.140625" customWidth="1"/>
    <col min="14" max="15" width="9.140625" style="50" customWidth="1"/>
    <col min="16" max="17" width="9.140625" customWidth="1"/>
  </cols>
  <sheetData>
    <row r="1" spans="1:14">
      <c r="A1" s="111" t="s">
        <v>152</v>
      </c>
      <c r="B1" s="111"/>
      <c r="C1" s="111"/>
      <c r="D1" s="111"/>
      <c r="E1" s="111"/>
      <c r="F1" s="111"/>
      <c r="I1" s="111" t="s">
        <v>153</v>
      </c>
      <c r="J1" s="111"/>
      <c r="K1" s="111"/>
      <c r="L1" s="111"/>
      <c r="M1" s="111"/>
      <c r="N1" s="111"/>
    </row>
    <row r="2" spans="1:14" ht="18.75">
      <c r="A2" s="3"/>
      <c r="B2" s="3" t="s">
        <v>200</v>
      </c>
      <c r="C2" s="3" t="s">
        <v>194</v>
      </c>
      <c r="D2" s="48" t="s">
        <v>196</v>
      </c>
      <c r="E2" s="4" t="s">
        <v>197</v>
      </c>
      <c r="F2" s="4" t="s">
        <v>195</v>
      </c>
      <c r="J2" s="3" t="s">
        <v>200</v>
      </c>
      <c r="K2" s="3" t="s">
        <v>194</v>
      </c>
      <c r="L2" s="48" t="s">
        <v>196</v>
      </c>
      <c r="M2" s="4" t="s">
        <v>197</v>
      </c>
      <c r="N2" s="4" t="s">
        <v>195</v>
      </c>
    </row>
    <row r="3" spans="1:14">
      <c r="A3">
        <v>1</v>
      </c>
      <c r="B3" s="26"/>
      <c r="C3" s="2"/>
      <c r="E3" s="2"/>
      <c r="F3" s="2"/>
      <c r="I3">
        <v>1</v>
      </c>
      <c r="J3" s="26"/>
      <c r="K3" s="2"/>
      <c r="M3" s="2"/>
      <c r="N3" s="2"/>
    </row>
    <row r="4" spans="1:14">
      <c r="A4">
        <v>2</v>
      </c>
      <c r="B4" s="26"/>
      <c r="C4" s="2"/>
      <c r="E4" s="2"/>
      <c r="F4" s="2"/>
      <c r="I4">
        <v>2</v>
      </c>
      <c r="J4" s="26"/>
      <c r="K4" s="2"/>
      <c r="M4" s="2"/>
      <c r="N4" s="2"/>
    </row>
    <row r="5" spans="1:14">
      <c r="A5">
        <v>3</v>
      </c>
      <c r="B5" s="26"/>
      <c r="C5" s="2"/>
      <c r="E5" s="2"/>
      <c r="F5" s="2"/>
      <c r="I5">
        <v>3</v>
      </c>
      <c r="J5" s="26"/>
      <c r="K5" s="2"/>
      <c r="M5" s="2"/>
      <c r="N5" s="2"/>
    </row>
    <row r="6" spans="1:14">
      <c r="A6">
        <v>4</v>
      </c>
      <c r="B6" s="26"/>
      <c r="C6" s="2"/>
      <c r="E6" s="2"/>
      <c r="F6" s="2"/>
      <c r="I6">
        <v>4</v>
      </c>
      <c r="J6" s="26"/>
      <c r="K6" s="2"/>
      <c r="M6" s="2"/>
      <c r="N6" s="2"/>
    </row>
    <row r="7" spans="1:14">
      <c r="A7">
        <v>5</v>
      </c>
      <c r="B7" s="26"/>
      <c r="C7" s="2"/>
      <c r="E7" s="2"/>
      <c r="F7" s="2"/>
      <c r="I7">
        <v>5</v>
      </c>
      <c r="J7" s="26"/>
      <c r="K7" s="2"/>
      <c r="M7" s="2"/>
      <c r="N7" s="2"/>
    </row>
    <row r="8" spans="1:14">
      <c r="A8">
        <v>6</v>
      </c>
      <c r="B8" s="26"/>
      <c r="C8" s="2"/>
      <c r="E8" s="2"/>
      <c r="F8" s="2"/>
      <c r="I8">
        <v>6</v>
      </c>
      <c r="J8" s="26"/>
      <c r="K8" s="2"/>
      <c r="M8" s="2"/>
      <c r="N8" s="2"/>
    </row>
    <row r="9" spans="1:14">
      <c r="A9">
        <v>7</v>
      </c>
      <c r="B9" s="26"/>
      <c r="C9" s="2"/>
      <c r="E9" s="2"/>
      <c r="F9" s="2"/>
      <c r="I9">
        <v>7</v>
      </c>
      <c r="J9" s="26"/>
      <c r="K9" s="2"/>
      <c r="M9" s="2"/>
      <c r="N9" s="2"/>
    </row>
    <row r="10" spans="1:14">
      <c r="A10">
        <v>8</v>
      </c>
      <c r="B10" s="26"/>
      <c r="C10" s="2"/>
      <c r="E10" s="2"/>
      <c r="F10" s="2"/>
      <c r="I10">
        <v>8</v>
      </c>
      <c r="J10" s="26"/>
      <c r="K10" s="2"/>
      <c r="M10" s="2"/>
      <c r="N10" s="2"/>
    </row>
    <row r="11" spans="1:14">
      <c r="A11">
        <v>9</v>
      </c>
      <c r="B11" s="26"/>
      <c r="C11" s="2"/>
      <c r="E11" s="2"/>
      <c r="F11" s="2"/>
      <c r="I11">
        <v>9</v>
      </c>
      <c r="J11" s="26"/>
      <c r="K11" s="2"/>
      <c r="M11" s="2"/>
      <c r="N11" s="2"/>
    </row>
    <row r="12" spans="1:14">
      <c r="A12">
        <v>10</v>
      </c>
      <c r="B12" s="26"/>
      <c r="C12" s="2"/>
      <c r="E12" s="2"/>
      <c r="F12" s="2"/>
      <c r="I12">
        <v>10</v>
      </c>
      <c r="J12" s="26"/>
      <c r="K12" s="2"/>
      <c r="M12" s="2"/>
      <c r="N12" s="2"/>
    </row>
    <row r="13" spans="1:14">
      <c r="A13">
        <v>11</v>
      </c>
      <c r="B13" s="26"/>
      <c r="C13" s="2"/>
      <c r="E13" s="2"/>
      <c r="F13" s="2"/>
      <c r="I13">
        <v>11</v>
      </c>
      <c r="J13" s="26"/>
      <c r="K13" s="2"/>
      <c r="M13" s="2"/>
      <c r="N13" s="2"/>
    </row>
    <row r="14" spans="1:14">
      <c r="A14">
        <v>12</v>
      </c>
      <c r="B14" s="26"/>
      <c r="C14" s="2"/>
      <c r="E14" s="2"/>
      <c r="F14" s="2"/>
      <c r="I14">
        <v>12</v>
      </c>
      <c r="J14" s="26"/>
      <c r="K14" s="2"/>
      <c r="M14" s="2"/>
      <c r="N14" s="2"/>
    </row>
    <row r="15" spans="1:14">
      <c r="A15">
        <v>13</v>
      </c>
      <c r="B15" s="26"/>
      <c r="C15" s="2"/>
      <c r="E15" s="2"/>
      <c r="F15" s="2"/>
      <c r="I15">
        <v>13</v>
      </c>
      <c r="J15" s="26"/>
      <c r="K15" s="2"/>
      <c r="M15" s="2"/>
      <c r="N15" s="2"/>
    </row>
    <row r="16" spans="1:14">
      <c r="A16">
        <v>14</v>
      </c>
      <c r="B16" s="26"/>
      <c r="C16" s="2"/>
      <c r="E16" s="2"/>
      <c r="F16" s="2"/>
      <c r="I16">
        <v>14</v>
      </c>
      <c r="J16" s="26"/>
      <c r="K16" s="2"/>
      <c r="M16" s="2"/>
      <c r="N16" s="2"/>
    </row>
    <row r="17" spans="1:14">
      <c r="A17">
        <v>15</v>
      </c>
      <c r="B17" s="26"/>
      <c r="C17" s="2"/>
      <c r="E17" s="2"/>
      <c r="F17" s="2"/>
    </row>
    <row r="18" spans="1:14">
      <c r="A18">
        <v>16</v>
      </c>
      <c r="B18" s="26"/>
      <c r="C18" s="2"/>
      <c r="E18" s="2"/>
      <c r="F18" s="2"/>
    </row>
    <row r="19" spans="1:14">
      <c r="A19">
        <v>17</v>
      </c>
      <c r="B19" s="26"/>
      <c r="C19" s="2"/>
      <c r="E19" s="2"/>
      <c r="F19" s="2"/>
    </row>
    <row r="23" spans="1:14">
      <c r="A23" s="111" t="s">
        <v>219</v>
      </c>
      <c r="B23" s="111"/>
      <c r="C23" s="111"/>
      <c r="D23" s="111"/>
      <c r="E23" s="111"/>
      <c r="F23" s="111"/>
      <c r="I23" s="111" t="s">
        <v>220</v>
      </c>
      <c r="J23" s="111"/>
      <c r="K23" s="111"/>
      <c r="L23" s="111"/>
      <c r="M23" s="111"/>
      <c r="N23" s="111"/>
    </row>
    <row r="24" spans="1:14" ht="18.75">
      <c r="A24" s="3"/>
      <c r="B24" s="3" t="s">
        <v>193</v>
      </c>
      <c r="C24" s="3" t="s">
        <v>194</v>
      </c>
      <c r="D24" s="48" t="s">
        <v>196</v>
      </c>
      <c r="E24" s="4" t="s">
        <v>197</v>
      </c>
      <c r="F24" s="4" t="s">
        <v>195</v>
      </c>
      <c r="J24" s="3" t="s">
        <v>200</v>
      </c>
      <c r="K24" s="3" t="s">
        <v>194</v>
      </c>
      <c r="L24" s="48" t="s">
        <v>196</v>
      </c>
      <c r="M24" s="4" t="s">
        <v>197</v>
      </c>
      <c r="N24" s="4" t="s">
        <v>195</v>
      </c>
    </row>
    <row r="25" spans="1:14">
      <c r="A25">
        <v>1</v>
      </c>
      <c r="B25" s="26"/>
      <c r="C25" s="2"/>
      <c r="E25" s="2"/>
      <c r="F25" s="2"/>
      <c r="I25">
        <v>1</v>
      </c>
      <c r="J25" s="26"/>
      <c r="K25" s="2"/>
      <c r="M25" s="2"/>
      <c r="N25" s="2"/>
    </row>
    <row r="26" spans="1:14">
      <c r="A26">
        <v>2</v>
      </c>
      <c r="B26" s="26"/>
      <c r="C26" s="2"/>
      <c r="E26" s="2"/>
      <c r="F26" s="2"/>
      <c r="I26">
        <v>2</v>
      </c>
      <c r="J26" s="26"/>
      <c r="K26" s="2"/>
      <c r="M26" s="2"/>
      <c r="N26" s="2"/>
    </row>
    <row r="27" spans="1:14">
      <c r="A27">
        <v>3</v>
      </c>
      <c r="B27" s="26"/>
      <c r="C27" s="2"/>
      <c r="E27" s="2"/>
      <c r="F27" s="2"/>
      <c r="I27">
        <v>3</v>
      </c>
      <c r="J27" s="26"/>
      <c r="K27" s="2"/>
      <c r="M27" s="2"/>
      <c r="N27" s="2"/>
    </row>
    <row r="28" spans="1:14">
      <c r="A28">
        <v>4</v>
      </c>
      <c r="B28" s="26"/>
      <c r="C28" s="2"/>
      <c r="E28" s="2"/>
      <c r="F28" s="2"/>
      <c r="I28">
        <v>4</v>
      </c>
      <c r="J28" s="26"/>
      <c r="K28" s="2"/>
      <c r="M28" s="2"/>
      <c r="N28" s="2"/>
    </row>
    <row r="29" spans="1:14">
      <c r="A29">
        <v>5</v>
      </c>
      <c r="B29" s="26"/>
      <c r="C29" s="2"/>
      <c r="E29" s="2"/>
      <c r="F29" s="2"/>
      <c r="I29">
        <v>5</v>
      </c>
      <c r="J29" s="26"/>
      <c r="K29" s="2"/>
      <c r="M29" s="2"/>
      <c r="N29" s="2"/>
    </row>
    <row r="30" spans="1:14">
      <c r="A30">
        <v>6</v>
      </c>
      <c r="B30" s="26"/>
      <c r="C30" s="2"/>
      <c r="E30" s="2"/>
      <c r="F30" s="2"/>
      <c r="I30">
        <v>6</v>
      </c>
      <c r="J30" s="26"/>
      <c r="K30" s="2"/>
      <c r="M30" s="2"/>
      <c r="N30" s="2"/>
    </row>
    <row r="31" spans="1:14">
      <c r="A31">
        <v>7</v>
      </c>
      <c r="B31" s="26"/>
      <c r="C31" s="2"/>
      <c r="E31" s="2"/>
      <c r="F31" s="2"/>
      <c r="I31">
        <v>7</v>
      </c>
      <c r="J31" s="26"/>
      <c r="K31" s="2"/>
      <c r="M31" s="2"/>
      <c r="N31" s="2"/>
    </row>
    <row r="32" spans="1:14">
      <c r="A32">
        <v>8</v>
      </c>
      <c r="B32" s="26"/>
      <c r="C32" s="2"/>
      <c r="E32" s="2"/>
      <c r="F32" s="2"/>
      <c r="I32">
        <v>8</v>
      </c>
      <c r="J32" s="26"/>
      <c r="K32" s="2"/>
      <c r="M32" s="2"/>
      <c r="N32" s="2"/>
    </row>
    <row r="33" spans="1:14">
      <c r="A33">
        <v>9</v>
      </c>
      <c r="B33" s="26"/>
      <c r="C33" s="2"/>
      <c r="E33" s="2"/>
      <c r="F33" s="2"/>
      <c r="I33">
        <v>9</v>
      </c>
      <c r="J33" s="26"/>
      <c r="K33" s="2"/>
      <c r="M33" s="2"/>
      <c r="N33" s="2"/>
    </row>
    <row r="34" spans="1:14">
      <c r="A34">
        <v>10</v>
      </c>
      <c r="B34" s="26"/>
      <c r="C34" s="2"/>
      <c r="E34" s="2"/>
      <c r="F34" s="2"/>
      <c r="I34">
        <v>10</v>
      </c>
      <c r="J34" s="26"/>
      <c r="K34" s="2"/>
      <c r="M34" s="2"/>
      <c r="N34" s="2"/>
    </row>
    <row r="35" spans="1:14">
      <c r="A35">
        <v>11</v>
      </c>
      <c r="B35" s="26"/>
      <c r="C35" s="2"/>
      <c r="E35" s="2"/>
      <c r="F35" s="2"/>
      <c r="I35">
        <v>11</v>
      </c>
      <c r="J35" s="26"/>
      <c r="K35" s="2"/>
      <c r="M35" s="2"/>
      <c r="N35" s="2"/>
    </row>
    <row r="36" spans="1:14">
      <c r="A36">
        <v>12</v>
      </c>
      <c r="B36" s="26"/>
      <c r="C36" s="2"/>
      <c r="E36" s="2"/>
      <c r="F36" s="2"/>
    </row>
    <row r="37" spans="1:14">
      <c r="A37">
        <v>13</v>
      </c>
      <c r="B37" s="26"/>
      <c r="C37" s="2"/>
      <c r="E37" s="2"/>
      <c r="F37" s="2"/>
    </row>
    <row r="38" spans="1:14">
      <c r="A38">
        <v>14</v>
      </c>
      <c r="B38" s="26"/>
      <c r="C38" s="2"/>
      <c r="E38" s="2"/>
      <c r="F38" s="2"/>
    </row>
    <row r="39" spans="1:14">
      <c r="A39">
        <v>15</v>
      </c>
      <c r="B39" s="26"/>
      <c r="C39" s="2"/>
      <c r="E39" s="2"/>
      <c r="F39" s="2"/>
      <c r="I39" s="111" t="s">
        <v>156</v>
      </c>
      <c r="J39" s="111"/>
      <c r="K39" s="111"/>
      <c r="L39" s="111"/>
      <c r="M39" s="111"/>
      <c r="N39" s="111"/>
    </row>
    <row r="40" spans="1:14">
      <c r="A40">
        <v>16</v>
      </c>
      <c r="B40" s="26"/>
      <c r="C40" s="2"/>
      <c r="E40" s="2"/>
      <c r="F40" s="2"/>
      <c r="I40">
        <v>1</v>
      </c>
      <c r="J40" s="26"/>
      <c r="K40" s="2"/>
      <c r="M40" s="2"/>
      <c r="N40" s="2"/>
    </row>
    <row r="41" spans="1:14">
      <c r="A41">
        <v>17</v>
      </c>
      <c r="B41" s="26"/>
      <c r="C41" s="2"/>
      <c r="E41" s="2"/>
      <c r="F41" s="2"/>
      <c r="I41">
        <v>2</v>
      </c>
      <c r="J41" s="26"/>
      <c r="K41" s="2"/>
      <c r="M41" s="2"/>
      <c r="N41" s="2"/>
    </row>
    <row r="42" spans="1:14">
      <c r="A42">
        <v>18</v>
      </c>
      <c r="B42" s="26"/>
      <c r="C42" s="2"/>
      <c r="E42" s="2"/>
      <c r="F42" s="2"/>
      <c r="I42">
        <v>3</v>
      </c>
      <c r="J42" s="26"/>
      <c r="K42" s="2"/>
      <c r="M42" s="2"/>
      <c r="N42" s="2"/>
    </row>
    <row r="43" spans="1:14">
      <c r="A43">
        <v>19</v>
      </c>
      <c r="B43" s="26"/>
      <c r="C43" s="2"/>
      <c r="E43" s="2"/>
      <c r="F43" s="2"/>
      <c r="I43">
        <v>4</v>
      </c>
      <c r="J43" s="26"/>
      <c r="K43" s="2"/>
      <c r="M43" s="2"/>
      <c r="N43" s="2"/>
    </row>
    <row r="44" spans="1:14">
      <c r="A44">
        <v>20</v>
      </c>
      <c r="B44" s="26"/>
      <c r="C44" s="2"/>
      <c r="E44" s="2"/>
      <c r="F44" s="2"/>
    </row>
    <row r="45" spans="1:14">
      <c r="A45">
        <v>21</v>
      </c>
      <c r="B45" s="26"/>
      <c r="C45" s="2"/>
      <c r="E45" s="2"/>
      <c r="F45" s="2"/>
    </row>
    <row r="46" spans="1:14">
      <c r="A46">
        <v>22</v>
      </c>
      <c r="B46" s="26"/>
      <c r="C46" s="2"/>
      <c r="E46" s="2"/>
      <c r="F46" s="2"/>
    </row>
  </sheetData>
  <mergeCells count="5">
    <mergeCell ref="I39:N39"/>
    <mergeCell ref="A1:F1"/>
    <mergeCell ref="A23:F23"/>
    <mergeCell ref="I1:N1"/>
    <mergeCell ref="I23:N23"/>
  </mergeCells>
  <phoneticPr fontId="18" type="noConversion"/>
  <pageMargins left="0.7" right="0.7" top="0.75" bottom="0.75" header="0.3" footer="0.3"/>
  <pageSetup orientation="portrait" horizontalDpi="4294967293" r:id="rId1"/>
  <colBreaks count="1" manualBreakCount="1">
    <brk id="7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75"/>
  <sheetViews>
    <sheetView topLeftCell="A21" workbookViewId="0">
      <selection sqref="A1:M75"/>
    </sheetView>
  </sheetViews>
  <sheetFormatPr defaultRowHeight="15"/>
  <cols>
    <col min="1" max="1" width="17.28515625" customWidth="1"/>
    <col min="3" max="3" width="7.42578125" customWidth="1"/>
    <col min="8" max="8" width="3.140625" customWidth="1"/>
    <col min="9" max="9" width="14.140625" customWidth="1"/>
    <col min="12" max="12" width="7.7109375" customWidth="1"/>
    <col min="13" max="13" width="5.140625" customWidth="1"/>
  </cols>
  <sheetData>
    <row r="1" spans="1:13" ht="15.75">
      <c r="A1" s="61" t="s">
        <v>200</v>
      </c>
      <c r="B1" s="61" t="s">
        <v>194</v>
      </c>
      <c r="C1" s="61" t="s">
        <v>0</v>
      </c>
      <c r="D1" s="61" t="s">
        <v>2</v>
      </c>
      <c r="E1" s="61" t="s">
        <v>221</v>
      </c>
      <c r="F1" s="61" t="s">
        <v>5</v>
      </c>
      <c r="G1" s="61" t="s">
        <v>3</v>
      </c>
      <c r="H1" s="61"/>
      <c r="I1" s="61" t="s">
        <v>222</v>
      </c>
      <c r="J1" s="61" t="s">
        <v>223</v>
      </c>
      <c r="K1" s="61"/>
      <c r="L1" s="61" t="s">
        <v>224</v>
      </c>
      <c r="M1" s="61"/>
    </row>
    <row r="2" spans="1:13" ht="15.75">
      <c r="A2" s="61" t="s">
        <v>14</v>
      </c>
      <c r="B2" s="61" t="s">
        <v>15</v>
      </c>
      <c r="C2" s="61"/>
      <c r="D2" s="61"/>
      <c r="E2" s="61"/>
      <c r="F2" s="61">
        <v>1</v>
      </c>
      <c r="G2" s="61"/>
      <c r="H2" s="61"/>
      <c r="I2" s="69">
        <v>360</v>
      </c>
      <c r="J2" s="61">
        <v>1051</v>
      </c>
      <c r="K2" s="61"/>
      <c r="L2" s="61"/>
      <c r="M2" s="61"/>
    </row>
    <row r="3" spans="1:13" ht="15.75">
      <c r="A3" s="61" t="s">
        <v>14</v>
      </c>
      <c r="B3" s="61" t="s">
        <v>22</v>
      </c>
      <c r="C3" s="61"/>
      <c r="D3" s="61"/>
      <c r="E3" s="61"/>
      <c r="F3" s="61">
        <v>1</v>
      </c>
      <c r="G3" s="61">
        <v>1</v>
      </c>
      <c r="H3" s="61"/>
      <c r="I3" s="61"/>
      <c r="J3" s="61">
        <v>1051</v>
      </c>
      <c r="K3" s="61"/>
      <c r="L3" s="61">
        <v>1</v>
      </c>
      <c r="M3" s="61"/>
    </row>
    <row r="4" spans="1:13" ht="15.75">
      <c r="A4" s="61" t="s">
        <v>10</v>
      </c>
      <c r="B4" s="61" t="s">
        <v>11</v>
      </c>
      <c r="C4" s="61"/>
      <c r="D4" s="61">
        <v>1</v>
      </c>
      <c r="E4" s="61"/>
      <c r="F4" s="61"/>
      <c r="G4" s="61">
        <v>1</v>
      </c>
      <c r="H4" s="61"/>
      <c r="I4" s="69">
        <v>370</v>
      </c>
      <c r="J4" s="61">
        <v>7833</v>
      </c>
      <c r="K4" s="61"/>
      <c r="L4" s="61">
        <v>1</v>
      </c>
      <c r="M4" s="61" t="s">
        <v>225</v>
      </c>
    </row>
    <row r="5" spans="1:13" ht="15.75">
      <c r="A5" s="61" t="s">
        <v>30</v>
      </c>
      <c r="B5" s="61" t="s">
        <v>31</v>
      </c>
      <c r="C5" s="61"/>
      <c r="D5" s="61"/>
      <c r="E5" s="61"/>
      <c r="F5" s="61">
        <v>1</v>
      </c>
      <c r="G5" s="61">
        <v>1</v>
      </c>
      <c r="H5" s="61"/>
      <c r="I5" s="69">
        <v>540</v>
      </c>
      <c r="J5" s="61">
        <v>1306</v>
      </c>
      <c r="K5" s="61"/>
      <c r="L5" s="61">
        <v>1</v>
      </c>
      <c r="M5" s="61"/>
    </row>
    <row r="6" spans="1:13" ht="15.75">
      <c r="A6" s="61" t="s">
        <v>30</v>
      </c>
      <c r="B6" s="61" t="s">
        <v>38</v>
      </c>
      <c r="C6" s="61"/>
      <c r="D6" s="61"/>
      <c r="E6" s="61">
        <v>1</v>
      </c>
      <c r="F6" s="61">
        <v>1</v>
      </c>
      <c r="G6" s="61">
        <v>1</v>
      </c>
      <c r="H6" s="61"/>
      <c r="I6" s="69">
        <v>180</v>
      </c>
      <c r="J6" s="61">
        <v>1307</v>
      </c>
      <c r="K6" s="61"/>
      <c r="L6" s="61"/>
      <c r="M6" s="61"/>
    </row>
    <row r="7" spans="1:13" ht="15.75">
      <c r="A7" s="61" t="s">
        <v>18</v>
      </c>
      <c r="B7" s="61" t="s">
        <v>19</v>
      </c>
      <c r="C7" s="61"/>
      <c r="D7" s="61">
        <v>1</v>
      </c>
      <c r="E7" s="61"/>
      <c r="F7" s="61"/>
      <c r="G7" s="61"/>
      <c r="H7" s="61"/>
      <c r="I7" s="69">
        <v>90</v>
      </c>
      <c r="J7" s="61"/>
      <c r="K7" s="61" t="s">
        <v>226</v>
      </c>
      <c r="L7" s="61"/>
      <c r="M7" s="61"/>
    </row>
    <row r="8" spans="1:13" ht="15.75">
      <c r="A8" s="61" t="s">
        <v>18</v>
      </c>
      <c r="B8" s="61" t="s">
        <v>27</v>
      </c>
      <c r="C8" s="61"/>
      <c r="D8" s="61">
        <v>1</v>
      </c>
      <c r="E8" s="61">
        <v>1</v>
      </c>
      <c r="F8" s="61"/>
      <c r="G8" s="61"/>
      <c r="H8" s="61"/>
      <c r="I8" s="69">
        <v>540</v>
      </c>
      <c r="J8" s="61">
        <v>6256</v>
      </c>
      <c r="K8" s="61" t="s">
        <v>227</v>
      </c>
      <c r="L8" s="61"/>
      <c r="M8" s="61"/>
    </row>
    <row r="9" spans="1:13" ht="15.75">
      <c r="A9" s="61" t="s">
        <v>16</v>
      </c>
      <c r="B9" s="61" t="s">
        <v>17</v>
      </c>
      <c r="C9" s="61">
        <v>1</v>
      </c>
      <c r="D9" s="61"/>
      <c r="E9" s="61"/>
      <c r="F9" s="61"/>
      <c r="G9" s="61"/>
      <c r="H9" s="61"/>
      <c r="I9" s="61"/>
      <c r="J9" s="61">
        <v>6256</v>
      </c>
      <c r="K9" s="61" t="s">
        <v>227</v>
      </c>
      <c r="L9" s="61"/>
      <c r="M9" s="61"/>
    </row>
    <row r="10" spans="1:13" ht="15.75">
      <c r="A10" s="61" t="s">
        <v>16</v>
      </c>
      <c r="B10" s="61" t="s">
        <v>24</v>
      </c>
      <c r="C10" s="61">
        <v>1</v>
      </c>
      <c r="D10" s="61"/>
      <c r="E10" s="61"/>
      <c r="F10" s="61"/>
      <c r="G10" s="61"/>
      <c r="H10" s="61"/>
      <c r="I10" s="61"/>
      <c r="J10" s="61">
        <v>6256</v>
      </c>
      <c r="K10" s="61" t="s">
        <v>227</v>
      </c>
      <c r="L10" s="61"/>
      <c r="M10" s="61"/>
    </row>
    <row r="11" spans="1:13" ht="15.75">
      <c r="A11" s="61" t="s">
        <v>76</v>
      </c>
      <c r="B11" s="61" t="s">
        <v>62</v>
      </c>
      <c r="C11" s="61"/>
      <c r="D11" s="61"/>
      <c r="E11" s="61">
        <v>1</v>
      </c>
      <c r="F11" s="61"/>
      <c r="G11" s="61"/>
      <c r="H11" s="61"/>
      <c r="I11" s="69">
        <v>180</v>
      </c>
      <c r="J11" s="61">
        <v>390</v>
      </c>
      <c r="K11" s="61"/>
      <c r="L11" s="61"/>
      <c r="M11" s="61"/>
    </row>
    <row r="12" spans="1:13" ht="15.75">
      <c r="A12" s="61" t="s">
        <v>32</v>
      </c>
      <c r="B12" s="61" t="s">
        <v>33</v>
      </c>
      <c r="C12" s="61">
        <v>1</v>
      </c>
      <c r="D12" s="61"/>
      <c r="E12" s="61"/>
      <c r="F12" s="61"/>
      <c r="G12" s="61">
        <v>1</v>
      </c>
      <c r="H12" s="61"/>
      <c r="I12" s="69">
        <v>540</v>
      </c>
      <c r="J12" s="61">
        <v>9513</v>
      </c>
      <c r="K12" s="61"/>
      <c r="L12" s="61">
        <v>1</v>
      </c>
      <c r="M12" s="61"/>
    </row>
    <row r="13" spans="1:13" ht="15.75">
      <c r="A13" s="61" t="s">
        <v>32</v>
      </c>
      <c r="B13" s="61" t="s">
        <v>39</v>
      </c>
      <c r="C13" s="61">
        <v>1</v>
      </c>
      <c r="D13" s="61"/>
      <c r="E13" s="61"/>
      <c r="F13" s="61"/>
      <c r="G13" s="61">
        <v>1</v>
      </c>
      <c r="H13" s="61"/>
      <c r="I13" s="61"/>
      <c r="J13" s="61">
        <v>9513</v>
      </c>
      <c r="K13" s="61"/>
      <c r="L13" s="61"/>
      <c r="M13" s="61"/>
    </row>
    <row r="14" spans="1:13" ht="15.75">
      <c r="A14" s="61" t="s">
        <v>8</v>
      </c>
      <c r="B14" s="61" t="s">
        <v>9</v>
      </c>
      <c r="C14" s="61">
        <v>1</v>
      </c>
      <c r="D14" s="61"/>
      <c r="E14" s="61">
        <v>1</v>
      </c>
      <c r="F14" s="61"/>
      <c r="G14" s="61"/>
      <c r="H14" s="61"/>
      <c r="I14" s="69">
        <v>180</v>
      </c>
      <c r="J14" s="61">
        <v>4143</v>
      </c>
      <c r="K14" s="61"/>
      <c r="L14" s="61"/>
      <c r="M14" s="61"/>
    </row>
    <row r="15" spans="1:13" ht="15.75">
      <c r="A15" s="61" t="s">
        <v>49</v>
      </c>
      <c r="B15" s="61" t="s">
        <v>50</v>
      </c>
      <c r="C15" s="61">
        <v>1</v>
      </c>
      <c r="D15" s="61"/>
      <c r="E15" s="61"/>
      <c r="F15" s="61"/>
      <c r="G15" s="61">
        <v>1</v>
      </c>
      <c r="H15" s="61"/>
      <c r="I15" s="69">
        <v>450</v>
      </c>
      <c r="J15" s="61">
        <v>1555</v>
      </c>
      <c r="K15" s="61"/>
      <c r="L15" s="61"/>
      <c r="M15" s="61"/>
    </row>
    <row r="16" spans="1:13" ht="15.75">
      <c r="A16" s="61" t="s">
        <v>49</v>
      </c>
      <c r="B16" s="61" t="s">
        <v>79</v>
      </c>
      <c r="C16" s="61"/>
      <c r="D16" s="61"/>
      <c r="E16" s="61">
        <v>1</v>
      </c>
      <c r="F16" s="61"/>
      <c r="G16" s="61"/>
      <c r="H16" s="61"/>
      <c r="I16" s="61"/>
      <c r="J16" s="61">
        <v>1555</v>
      </c>
      <c r="K16" s="61"/>
      <c r="L16" s="61"/>
      <c r="M16" s="61"/>
    </row>
    <row r="17" spans="1:13" ht="15.75">
      <c r="A17" s="61" t="s">
        <v>54</v>
      </c>
      <c r="B17" s="61" t="s">
        <v>55</v>
      </c>
      <c r="C17" s="61">
        <v>1</v>
      </c>
      <c r="D17" s="61"/>
      <c r="E17" s="61"/>
      <c r="F17" s="61"/>
      <c r="G17" s="61"/>
      <c r="H17" s="61"/>
      <c r="I17" s="69">
        <v>360</v>
      </c>
      <c r="J17" s="61">
        <v>3098</v>
      </c>
      <c r="K17" s="61"/>
      <c r="L17" s="61"/>
      <c r="M17" s="61"/>
    </row>
    <row r="18" spans="1:13" ht="15.75">
      <c r="A18" s="61" t="s">
        <v>54</v>
      </c>
      <c r="B18" s="61" t="s">
        <v>59</v>
      </c>
      <c r="C18" s="61">
        <v>1</v>
      </c>
      <c r="D18" s="61"/>
      <c r="E18" s="61"/>
      <c r="F18" s="61"/>
      <c r="G18" s="61"/>
      <c r="H18" s="61"/>
      <c r="I18" s="61"/>
      <c r="J18" s="61">
        <v>3098</v>
      </c>
      <c r="K18" s="61"/>
      <c r="L18" s="61"/>
      <c r="M18" s="61"/>
    </row>
    <row r="19" spans="1:13" ht="15.75">
      <c r="A19" s="61" t="s">
        <v>45</v>
      </c>
      <c r="B19" s="61" t="s">
        <v>46</v>
      </c>
      <c r="C19" s="61"/>
      <c r="D19" s="61"/>
      <c r="E19" s="61">
        <v>1</v>
      </c>
      <c r="F19" s="61"/>
      <c r="G19" s="61">
        <v>1</v>
      </c>
      <c r="H19" s="61"/>
      <c r="I19" s="69">
        <v>270</v>
      </c>
      <c r="J19" s="61">
        <v>1219</v>
      </c>
      <c r="K19" s="61"/>
      <c r="L19" s="61"/>
      <c r="M19" s="61"/>
    </row>
    <row r="20" spans="1:13" ht="15.75">
      <c r="A20" s="61" t="s">
        <v>41</v>
      </c>
      <c r="B20" s="61" t="s">
        <v>42</v>
      </c>
      <c r="C20" s="61"/>
      <c r="D20" s="61"/>
      <c r="E20" s="61"/>
      <c r="F20" s="61">
        <v>1</v>
      </c>
      <c r="G20" s="61"/>
      <c r="H20" s="61"/>
      <c r="I20" s="69">
        <v>180</v>
      </c>
      <c r="J20" s="61">
        <v>1009</v>
      </c>
      <c r="K20" s="61"/>
      <c r="L20" s="61"/>
      <c r="M20" s="61"/>
    </row>
    <row r="21" spans="1:13" ht="15.75">
      <c r="A21" s="61" t="s">
        <v>12</v>
      </c>
      <c r="B21" s="61" t="s">
        <v>13</v>
      </c>
      <c r="C21" s="61">
        <v>1</v>
      </c>
      <c r="D21" s="61"/>
      <c r="E21" s="61">
        <v>1</v>
      </c>
      <c r="F21" s="61"/>
      <c r="G21" s="61">
        <v>1</v>
      </c>
      <c r="H21" s="61"/>
      <c r="I21" s="69">
        <v>540</v>
      </c>
      <c r="J21" s="61">
        <v>1531</v>
      </c>
      <c r="K21" s="61"/>
      <c r="L21" s="61"/>
      <c r="M21" s="61"/>
    </row>
    <row r="22" spans="1:13" ht="15.75">
      <c r="A22" s="61" t="s">
        <v>12</v>
      </c>
      <c r="B22" s="61" t="s">
        <v>107</v>
      </c>
      <c r="C22" s="61"/>
      <c r="D22" s="61"/>
      <c r="E22" s="61"/>
      <c r="F22" s="61"/>
      <c r="G22" s="61">
        <v>1</v>
      </c>
      <c r="H22" s="61"/>
      <c r="I22" s="61"/>
      <c r="J22" s="61">
        <v>1531</v>
      </c>
      <c r="K22" s="61"/>
      <c r="L22" s="61"/>
      <c r="M22" s="61"/>
    </row>
    <row r="23" spans="1:13" ht="15.75">
      <c r="A23" s="61" t="s">
        <v>35</v>
      </c>
      <c r="B23" s="61" t="s">
        <v>36</v>
      </c>
      <c r="C23" s="61"/>
      <c r="D23" s="61">
        <v>1</v>
      </c>
      <c r="E23" s="61"/>
      <c r="F23" s="61"/>
      <c r="G23" s="61"/>
      <c r="H23" s="61"/>
      <c r="I23" s="69">
        <v>180</v>
      </c>
      <c r="J23" s="61">
        <v>1152</v>
      </c>
      <c r="K23" s="61" t="s">
        <v>227</v>
      </c>
      <c r="L23" s="61"/>
      <c r="M23" s="61"/>
    </row>
    <row r="24" spans="1:13" ht="15.75">
      <c r="A24" s="61" t="s">
        <v>35</v>
      </c>
      <c r="B24" s="61" t="s">
        <v>40</v>
      </c>
      <c r="C24" s="61"/>
      <c r="D24" s="61">
        <v>1</v>
      </c>
      <c r="E24" s="61"/>
      <c r="F24" s="61"/>
      <c r="G24" s="61"/>
      <c r="H24" s="61"/>
      <c r="I24" s="61"/>
      <c r="J24" s="61">
        <v>1152</v>
      </c>
      <c r="K24" s="61" t="s">
        <v>227</v>
      </c>
      <c r="L24" s="61"/>
      <c r="M24" s="61"/>
    </row>
    <row r="25" spans="1:13" ht="15.75">
      <c r="A25" s="61" t="s">
        <v>43</v>
      </c>
      <c r="B25" s="61" t="s">
        <v>44</v>
      </c>
      <c r="C25" s="61"/>
      <c r="D25" s="61">
        <v>1</v>
      </c>
      <c r="E25" s="61"/>
      <c r="F25" s="61"/>
      <c r="G25" s="61"/>
      <c r="H25" s="61"/>
      <c r="I25" s="69">
        <v>540</v>
      </c>
      <c r="J25" s="61">
        <v>5666</v>
      </c>
      <c r="K25" s="61"/>
      <c r="L25" s="61"/>
      <c r="M25" s="61"/>
    </row>
    <row r="26" spans="1:13" ht="15.75">
      <c r="A26" s="61" t="s">
        <v>43</v>
      </c>
      <c r="B26" s="61" t="s">
        <v>51</v>
      </c>
      <c r="C26" s="61"/>
      <c r="D26" s="61">
        <v>1</v>
      </c>
      <c r="E26" s="61"/>
      <c r="F26" s="61"/>
      <c r="G26" s="61"/>
      <c r="H26" s="61"/>
      <c r="I26" s="61"/>
      <c r="J26" s="61">
        <v>5666</v>
      </c>
      <c r="K26" s="61"/>
      <c r="L26" s="61"/>
      <c r="M26" s="61"/>
    </row>
    <row r="27" spans="1:13" ht="15.75">
      <c r="A27" s="61" t="s">
        <v>43</v>
      </c>
      <c r="B27" s="61" t="s">
        <v>56</v>
      </c>
      <c r="C27" s="61"/>
      <c r="D27" s="61">
        <v>1</v>
      </c>
      <c r="E27" s="61"/>
      <c r="F27" s="61"/>
      <c r="G27" s="61"/>
      <c r="H27" s="61"/>
      <c r="I27" s="61"/>
      <c r="J27" s="61">
        <v>5666</v>
      </c>
      <c r="K27" s="61"/>
      <c r="L27" s="61"/>
      <c r="M27" s="61"/>
    </row>
    <row r="28" spans="1:13" ht="15.75">
      <c r="A28" s="61" t="s">
        <v>60</v>
      </c>
      <c r="B28" s="61" t="s">
        <v>61</v>
      </c>
      <c r="C28" s="61"/>
      <c r="D28" s="61">
        <v>1</v>
      </c>
      <c r="E28" s="61">
        <v>1</v>
      </c>
      <c r="F28" s="61"/>
      <c r="G28" s="61"/>
      <c r="H28" s="61"/>
      <c r="I28" s="69">
        <v>720</v>
      </c>
      <c r="J28" s="61">
        <v>303</v>
      </c>
      <c r="K28" s="61"/>
      <c r="L28" s="61"/>
      <c r="M28" s="61"/>
    </row>
    <row r="29" spans="1:13" ht="15.75">
      <c r="A29" s="61" t="s">
        <v>60</v>
      </c>
      <c r="B29" s="61" t="s">
        <v>64</v>
      </c>
      <c r="C29" s="61"/>
      <c r="D29" s="61">
        <v>1</v>
      </c>
      <c r="E29" s="61">
        <v>1</v>
      </c>
      <c r="F29" s="61"/>
      <c r="G29" s="61"/>
      <c r="H29" s="61"/>
      <c r="I29" s="61"/>
      <c r="J29" s="61">
        <v>303</v>
      </c>
      <c r="K29" s="61"/>
      <c r="L29" s="61"/>
      <c r="M29" s="61"/>
    </row>
    <row r="30" spans="1:13" ht="15.75">
      <c r="A30" s="61" t="s">
        <v>69</v>
      </c>
      <c r="B30" s="61" t="s">
        <v>70</v>
      </c>
      <c r="C30" s="61"/>
      <c r="D30" s="61">
        <v>1</v>
      </c>
      <c r="E30" s="61">
        <v>1</v>
      </c>
      <c r="F30" s="61"/>
      <c r="G30" s="61"/>
      <c r="H30" s="61"/>
      <c r="I30" s="69">
        <v>360</v>
      </c>
      <c r="J30" s="61">
        <v>1871</v>
      </c>
      <c r="K30" s="61"/>
      <c r="L30" s="61"/>
      <c r="M30" s="61"/>
    </row>
    <row r="31" spans="1:13" ht="15.75">
      <c r="A31" s="61" t="s">
        <v>67</v>
      </c>
      <c r="B31" s="61" t="s">
        <v>68</v>
      </c>
      <c r="C31" s="61">
        <v>1</v>
      </c>
      <c r="D31" s="61"/>
      <c r="E31" s="61"/>
      <c r="F31" s="61"/>
      <c r="G31" s="61"/>
      <c r="H31" s="61"/>
      <c r="I31" s="69">
        <v>630</v>
      </c>
      <c r="J31" s="61">
        <v>447</v>
      </c>
      <c r="K31" s="61" t="s">
        <v>228</v>
      </c>
      <c r="L31" s="61"/>
      <c r="M31" s="61"/>
    </row>
    <row r="32" spans="1:13" ht="15.75">
      <c r="A32" s="61" t="s">
        <v>67</v>
      </c>
      <c r="B32" s="61" t="s">
        <v>72</v>
      </c>
      <c r="C32" s="61">
        <v>1</v>
      </c>
      <c r="D32" s="61"/>
      <c r="E32" s="61"/>
      <c r="F32" s="61"/>
      <c r="G32" s="61">
        <v>1</v>
      </c>
      <c r="H32" s="61"/>
      <c r="I32" s="61"/>
      <c r="J32" s="61">
        <v>447</v>
      </c>
      <c r="K32" s="61"/>
      <c r="L32" s="61"/>
      <c r="M32" s="61"/>
    </row>
    <row r="33" spans="1:13" ht="15.75">
      <c r="A33" s="61" t="s">
        <v>67</v>
      </c>
      <c r="B33" s="61" t="s">
        <v>108</v>
      </c>
      <c r="C33" s="61"/>
      <c r="D33" s="61"/>
      <c r="E33" s="61"/>
      <c r="F33" s="61"/>
      <c r="G33" s="61">
        <v>1</v>
      </c>
      <c r="H33" s="61"/>
      <c r="I33" s="61"/>
      <c r="J33" s="61">
        <v>447</v>
      </c>
      <c r="K33" s="61"/>
      <c r="L33" s="61"/>
      <c r="M33" s="61"/>
    </row>
    <row r="34" spans="1:13" ht="15.75">
      <c r="A34" s="61" t="s">
        <v>25</v>
      </c>
      <c r="B34" s="61" t="s">
        <v>75</v>
      </c>
      <c r="C34" s="61">
        <v>1</v>
      </c>
      <c r="D34" s="61"/>
      <c r="E34" s="61"/>
      <c r="F34" s="61"/>
      <c r="G34" s="61"/>
      <c r="H34" s="61"/>
      <c r="I34" s="69">
        <v>900</v>
      </c>
      <c r="J34" s="61">
        <v>13674</v>
      </c>
      <c r="K34" s="61"/>
      <c r="L34" s="61"/>
      <c r="M34" s="61"/>
    </row>
    <row r="35" spans="1:13" ht="15.75">
      <c r="A35" s="61" t="s">
        <v>25</v>
      </c>
      <c r="B35" s="61" t="s">
        <v>26</v>
      </c>
      <c r="C35" s="61">
        <v>1</v>
      </c>
      <c r="D35" s="61"/>
      <c r="E35" s="61">
        <v>1</v>
      </c>
      <c r="F35" s="61"/>
      <c r="G35" s="61"/>
      <c r="H35" s="61"/>
      <c r="I35" s="61"/>
      <c r="J35" s="61">
        <v>13674</v>
      </c>
      <c r="K35" s="61"/>
      <c r="L35" s="61"/>
      <c r="M35" s="61"/>
    </row>
    <row r="36" spans="1:13" ht="15.75">
      <c r="A36" s="61" t="s">
        <v>25</v>
      </c>
      <c r="B36" s="61" t="s">
        <v>34</v>
      </c>
      <c r="C36" s="61">
        <v>1</v>
      </c>
      <c r="D36" s="61"/>
      <c r="E36" s="61">
        <v>1</v>
      </c>
      <c r="F36" s="61"/>
      <c r="G36" s="61"/>
      <c r="H36" s="61"/>
      <c r="I36" s="61"/>
      <c r="J36" s="61">
        <v>13674</v>
      </c>
      <c r="K36" s="61"/>
      <c r="L36" s="61"/>
      <c r="M36" s="61"/>
    </row>
    <row r="37" spans="1:13" ht="15.75">
      <c r="A37" s="61" t="s">
        <v>86</v>
      </c>
      <c r="B37" s="61" t="s">
        <v>87</v>
      </c>
      <c r="C37" s="61">
        <v>1</v>
      </c>
      <c r="D37" s="61"/>
      <c r="E37" s="61"/>
      <c r="F37" s="61"/>
      <c r="G37" s="61"/>
      <c r="H37" s="61"/>
      <c r="I37" s="69">
        <v>360</v>
      </c>
      <c r="J37" s="61">
        <v>2077</v>
      </c>
      <c r="K37" s="61"/>
      <c r="L37" s="61"/>
      <c r="M37" s="61"/>
    </row>
    <row r="38" spans="1:13" ht="15.75">
      <c r="A38" s="61" t="s">
        <v>86</v>
      </c>
      <c r="B38" s="61" t="s">
        <v>93</v>
      </c>
      <c r="C38" s="61">
        <v>1</v>
      </c>
      <c r="D38" s="61"/>
      <c r="E38" s="61"/>
      <c r="F38" s="61"/>
      <c r="G38" s="61"/>
      <c r="H38" s="61"/>
      <c r="I38" s="61"/>
      <c r="J38" s="61">
        <v>2077</v>
      </c>
      <c r="K38" s="61"/>
      <c r="L38" s="61"/>
      <c r="M38" s="61"/>
    </row>
    <row r="39" spans="1:13" ht="15.75">
      <c r="A39" s="61" t="s">
        <v>73</v>
      </c>
      <c r="B39" s="61" t="s">
        <v>74</v>
      </c>
      <c r="C39" s="61"/>
      <c r="D39" s="61">
        <v>1</v>
      </c>
      <c r="E39" s="61"/>
      <c r="F39" s="61"/>
      <c r="G39" s="61"/>
      <c r="H39" s="61"/>
      <c r="I39" s="69">
        <v>360</v>
      </c>
      <c r="J39" s="61">
        <v>3189</v>
      </c>
      <c r="K39" s="61"/>
      <c r="L39" s="61"/>
      <c r="M39" s="61"/>
    </row>
    <row r="40" spans="1:13" ht="15.75">
      <c r="A40" s="61" t="s">
        <v>73</v>
      </c>
      <c r="B40" s="61" t="s">
        <v>77</v>
      </c>
      <c r="C40" s="61"/>
      <c r="D40" s="61">
        <v>1</v>
      </c>
      <c r="E40" s="61"/>
      <c r="F40" s="61"/>
      <c r="G40" s="61"/>
      <c r="H40" s="61"/>
      <c r="I40" s="61"/>
      <c r="J40" s="61">
        <v>3189</v>
      </c>
      <c r="K40" s="61"/>
      <c r="L40" s="61"/>
      <c r="M40" s="61"/>
    </row>
    <row r="41" spans="1:13" ht="15.75">
      <c r="A41" s="61" t="s">
        <v>109</v>
      </c>
      <c r="B41" s="61" t="s">
        <v>110</v>
      </c>
      <c r="C41" s="61"/>
      <c r="D41" s="61"/>
      <c r="E41" s="61"/>
      <c r="F41" s="61"/>
      <c r="G41" s="61">
        <v>1</v>
      </c>
      <c r="H41" s="61"/>
      <c r="I41" s="69">
        <v>90</v>
      </c>
      <c r="J41" s="61">
        <v>1485</v>
      </c>
      <c r="K41" s="61"/>
      <c r="L41" s="61"/>
      <c r="M41" s="61"/>
    </row>
    <row r="42" spans="1:13" ht="15.75">
      <c r="A42" s="61" t="s">
        <v>88</v>
      </c>
      <c r="B42" s="61" t="s">
        <v>89</v>
      </c>
      <c r="C42" s="61"/>
      <c r="D42" s="61"/>
      <c r="E42" s="61">
        <v>1</v>
      </c>
      <c r="F42" s="61"/>
      <c r="G42" s="61"/>
      <c r="H42" s="61"/>
      <c r="I42" s="69">
        <v>360</v>
      </c>
      <c r="J42" s="61">
        <v>999</v>
      </c>
      <c r="K42" s="61" t="s">
        <v>229</v>
      </c>
      <c r="L42" s="61"/>
      <c r="M42" s="61"/>
    </row>
    <row r="43" spans="1:13" ht="15.75">
      <c r="A43" s="61" t="s">
        <v>88</v>
      </c>
      <c r="B43" s="61" t="s">
        <v>98</v>
      </c>
      <c r="C43" s="61">
        <v>1</v>
      </c>
      <c r="D43" s="61"/>
      <c r="E43" s="61"/>
      <c r="F43" s="61"/>
      <c r="G43" s="61"/>
      <c r="H43" s="61"/>
      <c r="I43" s="61"/>
      <c r="J43" s="61">
        <v>999</v>
      </c>
      <c r="K43" s="61"/>
      <c r="L43" s="61"/>
      <c r="M43" s="61"/>
    </row>
    <row r="44" spans="1:13" ht="15.75">
      <c r="A44" s="61" t="s">
        <v>52</v>
      </c>
      <c r="B44" s="61" t="s">
        <v>78</v>
      </c>
      <c r="C44" s="61">
        <v>1</v>
      </c>
      <c r="D44" s="61"/>
      <c r="E44" s="61"/>
      <c r="F44" s="61"/>
      <c r="G44" s="61">
        <v>1</v>
      </c>
      <c r="H44" s="61"/>
      <c r="I44" s="69">
        <v>450</v>
      </c>
      <c r="J44" s="61">
        <v>6173</v>
      </c>
      <c r="K44" s="61"/>
      <c r="L44" s="61"/>
      <c r="M44" s="61"/>
    </row>
    <row r="45" spans="1:13" ht="15.75">
      <c r="A45" s="61" t="s">
        <v>52</v>
      </c>
      <c r="B45" s="61" t="s">
        <v>53</v>
      </c>
      <c r="C45" s="61"/>
      <c r="D45" s="61"/>
      <c r="E45" s="61">
        <v>1</v>
      </c>
      <c r="F45" s="61"/>
      <c r="G45" s="61">
        <v>1</v>
      </c>
      <c r="H45" s="61"/>
      <c r="I45" s="61"/>
      <c r="J45" s="61">
        <v>6173</v>
      </c>
      <c r="K45" s="61"/>
      <c r="L45" s="61"/>
      <c r="M45" s="61"/>
    </row>
    <row r="46" spans="1:13" ht="15.75">
      <c r="A46" s="61" t="s">
        <v>82</v>
      </c>
      <c r="B46" s="61" t="s">
        <v>83</v>
      </c>
      <c r="C46" s="61">
        <v>1</v>
      </c>
      <c r="D46" s="61"/>
      <c r="E46" s="61"/>
      <c r="F46" s="61"/>
      <c r="G46" s="61">
        <v>1</v>
      </c>
      <c r="H46" s="61"/>
      <c r="I46" s="69">
        <v>1260</v>
      </c>
      <c r="J46" s="61"/>
      <c r="K46" s="61" t="s">
        <v>226</v>
      </c>
      <c r="L46" s="61">
        <v>1</v>
      </c>
      <c r="M46" s="61"/>
    </row>
    <row r="47" spans="1:13" ht="15.75">
      <c r="A47" s="61" t="s">
        <v>82</v>
      </c>
      <c r="B47" s="61" t="s">
        <v>85</v>
      </c>
      <c r="C47" s="61">
        <v>1</v>
      </c>
      <c r="D47" s="61"/>
      <c r="E47" s="61"/>
      <c r="F47" s="61"/>
      <c r="G47" s="61">
        <v>1</v>
      </c>
      <c r="H47" s="61"/>
      <c r="I47" s="61"/>
      <c r="J47" s="61"/>
      <c r="K47" s="61"/>
      <c r="L47" s="61"/>
      <c r="M47" s="61"/>
    </row>
    <row r="48" spans="1:13" ht="15.75">
      <c r="A48" s="61" t="s">
        <v>82</v>
      </c>
      <c r="B48" s="61"/>
      <c r="C48" s="61">
        <v>1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1:13" ht="15.75">
      <c r="A49" s="61" t="s">
        <v>80</v>
      </c>
      <c r="B49" s="61" t="s">
        <v>81</v>
      </c>
      <c r="C49" s="61"/>
      <c r="D49" s="61">
        <v>1</v>
      </c>
      <c r="E49" s="61"/>
      <c r="F49" s="61"/>
      <c r="G49" s="61"/>
      <c r="H49" s="61"/>
      <c r="I49" s="69">
        <v>540</v>
      </c>
      <c r="J49" s="61"/>
      <c r="K49" s="61" t="s">
        <v>226</v>
      </c>
      <c r="L49" s="61"/>
      <c r="M49" s="61"/>
    </row>
    <row r="50" spans="1:13" ht="15.75">
      <c r="A50" s="61" t="s">
        <v>80</v>
      </c>
      <c r="B50" s="61" t="s">
        <v>99</v>
      </c>
      <c r="C50" s="61"/>
      <c r="D50" s="61"/>
      <c r="E50" s="61">
        <v>1</v>
      </c>
      <c r="F50" s="61"/>
      <c r="G50" s="61"/>
      <c r="H50" s="61"/>
      <c r="I50" s="61"/>
      <c r="J50" s="61"/>
      <c r="K50" s="61"/>
      <c r="L50" s="61"/>
      <c r="M50" s="61"/>
    </row>
    <row r="51" spans="1:13" ht="15.75">
      <c r="A51" s="61" t="s">
        <v>80</v>
      </c>
      <c r="B51" s="61" t="s">
        <v>84</v>
      </c>
      <c r="C51" s="61"/>
      <c r="D51" s="61">
        <v>1</v>
      </c>
      <c r="E51" s="61"/>
      <c r="F51" s="61"/>
      <c r="G51" s="61"/>
      <c r="H51" s="61"/>
      <c r="I51" s="61"/>
      <c r="J51" s="61"/>
      <c r="K51" s="61"/>
      <c r="L51" s="61"/>
      <c r="M51" s="61"/>
    </row>
    <row r="52" spans="1:13" ht="15.75">
      <c r="A52" s="61" t="s">
        <v>20</v>
      </c>
      <c r="B52" s="61" t="s">
        <v>92</v>
      </c>
      <c r="C52" s="61">
        <v>1</v>
      </c>
      <c r="D52" s="61"/>
      <c r="E52" s="61"/>
      <c r="F52" s="61"/>
      <c r="G52" s="61">
        <v>1</v>
      </c>
      <c r="H52" s="61"/>
      <c r="I52" s="69">
        <v>1260</v>
      </c>
      <c r="J52" s="61"/>
      <c r="K52" s="61" t="s">
        <v>226</v>
      </c>
      <c r="L52" s="61"/>
      <c r="M52" s="61"/>
    </row>
    <row r="53" spans="1:13" ht="15.75">
      <c r="A53" s="61" t="s">
        <v>20</v>
      </c>
      <c r="B53" s="61" t="s">
        <v>102</v>
      </c>
      <c r="C53" s="61"/>
      <c r="D53" s="61"/>
      <c r="E53" s="61">
        <v>1</v>
      </c>
      <c r="F53" s="61"/>
      <c r="G53" s="61"/>
      <c r="H53" s="61"/>
      <c r="I53" s="61"/>
      <c r="J53" s="61"/>
      <c r="K53" s="61"/>
      <c r="L53" s="61"/>
      <c r="M53" s="61"/>
    </row>
    <row r="54" spans="1:13" ht="15.75">
      <c r="A54" s="61" t="s">
        <v>20</v>
      </c>
      <c r="B54" s="61" t="s">
        <v>21</v>
      </c>
      <c r="C54" s="61">
        <v>1</v>
      </c>
      <c r="D54" s="61"/>
      <c r="E54" s="61">
        <v>1</v>
      </c>
      <c r="F54" s="61"/>
      <c r="G54" s="61">
        <v>1</v>
      </c>
      <c r="H54" s="61"/>
      <c r="I54" s="61"/>
      <c r="J54" s="61"/>
      <c r="K54" s="61"/>
      <c r="L54" s="61"/>
      <c r="M54" s="61"/>
    </row>
    <row r="55" spans="1:13" ht="15.75">
      <c r="A55" s="61" t="s">
        <v>6</v>
      </c>
      <c r="B55" s="61" t="s">
        <v>111</v>
      </c>
      <c r="C55" s="61">
        <v>1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</row>
    <row r="56" spans="1:13" ht="15.75">
      <c r="A56" s="61" t="s">
        <v>6</v>
      </c>
      <c r="B56" s="61" t="s">
        <v>7</v>
      </c>
      <c r="C56" s="61">
        <v>1</v>
      </c>
      <c r="D56" s="61"/>
      <c r="E56" s="61">
        <v>1</v>
      </c>
      <c r="F56" s="61"/>
      <c r="G56" s="61">
        <v>1</v>
      </c>
      <c r="H56" s="61"/>
      <c r="I56" s="61"/>
      <c r="J56" s="61"/>
      <c r="K56" s="61"/>
      <c r="L56" s="61"/>
      <c r="M56" s="61"/>
    </row>
    <row r="57" spans="1:13" ht="15.75">
      <c r="A57" s="61" t="s">
        <v>28</v>
      </c>
      <c r="B57" s="61" t="s">
        <v>29</v>
      </c>
      <c r="C57" s="61">
        <v>1</v>
      </c>
      <c r="D57" s="61"/>
      <c r="E57" s="61">
        <v>1</v>
      </c>
      <c r="F57" s="61"/>
      <c r="G57" s="61">
        <v>1</v>
      </c>
      <c r="H57" s="61"/>
      <c r="I57" s="69">
        <v>900</v>
      </c>
      <c r="J57" s="61">
        <v>999</v>
      </c>
      <c r="K57" s="61" t="s">
        <v>230</v>
      </c>
      <c r="L57" s="61"/>
      <c r="M57" s="61"/>
    </row>
    <row r="58" spans="1:13" ht="15.75">
      <c r="A58" s="61" t="s">
        <v>28</v>
      </c>
      <c r="B58" s="61" t="s">
        <v>37</v>
      </c>
      <c r="C58" s="61">
        <v>1</v>
      </c>
      <c r="D58" s="61"/>
      <c r="E58" s="61">
        <v>1</v>
      </c>
      <c r="F58" s="61"/>
      <c r="G58" s="61">
        <v>1</v>
      </c>
      <c r="H58" s="61"/>
      <c r="I58" s="61"/>
      <c r="J58" s="61">
        <v>999</v>
      </c>
      <c r="K58" s="61"/>
      <c r="L58" s="61"/>
      <c r="M58" s="61"/>
    </row>
    <row r="59" spans="1:13" ht="15.75">
      <c r="A59" s="61" t="s">
        <v>96</v>
      </c>
      <c r="B59" s="61" t="s">
        <v>97</v>
      </c>
      <c r="C59" s="61">
        <v>1</v>
      </c>
      <c r="D59" s="61"/>
      <c r="E59" s="61"/>
      <c r="F59" s="61"/>
      <c r="G59" s="61">
        <v>1</v>
      </c>
      <c r="H59" s="61"/>
      <c r="I59" s="69">
        <v>540</v>
      </c>
      <c r="J59" s="61">
        <v>999</v>
      </c>
      <c r="K59" s="61" t="s">
        <v>231</v>
      </c>
      <c r="L59" s="61"/>
      <c r="M59" s="61"/>
    </row>
    <row r="60" spans="1:13" ht="15.75">
      <c r="A60" s="61" t="s">
        <v>96</v>
      </c>
      <c r="B60" s="61" t="s">
        <v>101</v>
      </c>
      <c r="C60" s="61">
        <v>1</v>
      </c>
      <c r="D60" s="61"/>
      <c r="E60" s="61"/>
      <c r="F60" s="61"/>
      <c r="G60" s="61">
        <v>1</v>
      </c>
      <c r="H60" s="61"/>
      <c r="I60" s="61"/>
      <c r="J60" s="61"/>
      <c r="K60" s="61"/>
      <c r="L60" s="61"/>
      <c r="M60" s="61"/>
    </row>
    <row r="61" spans="1:13" ht="15.75">
      <c r="A61" s="61" t="s">
        <v>47</v>
      </c>
      <c r="B61" s="61"/>
      <c r="C61" s="61"/>
      <c r="D61" s="61"/>
      <c r="E61" s="61"/>
      <c r="F61" s="61">
        <v>1</v>
      </c>
      <c r="G61" s="61">
        <v>1</v>
      </c>
      <c r="H61" s="61"/>
      <c r="I61" s="69">
        <v>540</v>
      </c>
      <c r="J61" s="61"/>
      <c r="K61" s="61"/>
      <c r="L61" s="61"/>
      <c r="M61" s="61"/>
    </row>
    <row r="62" spans="1:13" ht="15.75">
      <c r="A62" s="61" t="s">
        <v>47</v>
      </c>
      <c r="B62" s="61"/>
      <c r="C62" s="61"/>
      <c r="D62" s="61"/>
      <c r="E62" s="61"/>
      <c r="F62" s="61">
        <v>1</v>
      </c>
      <c r="G62" s="61">
        <v>1</v>
      </c>
      <c r="H62" s="61"/>
      <c r="I62" s="61"/>
      <c r="J62" s="61"/>
      <c r="K62" s="61"/>
      <c r="L62" s="61"/>
      <c r="M62" s="61"/>
    </row>
    <row r="63" spans="1:13" ht="15.75">
      <c r="A63" s="61" t="s">
        <v>90</v>
      </c>
      <c r="B63" s="61" t="s">
        <v>91</v>
      </c>
      <c r="C63" s="61"/>
      <c r="D63" s="61">
        <v>1</v>
      </c>
      <c r="E63" s="61"/>
      <c r="F63" s="61"/>
      <c r="G63" s="61"/>
      <c r="H63" s="61"/>
      <c r="I63" s="69">
        <v>360</v>
      </c>
      <c r="J63" s="61"/>
      <c r="K63" s="61"/>
      <c r="L63" s="61"/>
      <c r="M63" s="61"/>
    </row>
    <row r="64" spans="1:13" ht="15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</row>
    <row r="65" spans="1:13" ht="15.75">
      <c r="A65" s="61" t="s">
        <v>57</v>
      </c>
      <c r="B65" s="61" t="s">
        <v>58</v>
      </c>
      <c r="C65" s="61"/>
      <c r="D65" s="61"/>
      <c r="E65" s="61"/>
      <c r="F65" s="61">
        <v>1</v>
      </c>
      <c r="G65" s="61"/>
      <c r="H65" s="61"/>
      <c r="I65" s="69">
        <v>180</v>
      </c>
      <c r="J65" s="61">
        <v>1030</v>
      </c>
      <c r="K65" s="61" t="s">
        <v>232</v>
      </c>
      <c r="L65" s="61"/>
      <c r="M65" s="61"/>
    </row>
    <row r="66" spans="1:13" ht="15.75">
      <c r="A66" s="61" t="s">
        <v>57</v>
      </c>
      <c r="B66" s="61" t="s">
        <v>62</v>
      </c>
      <c r="C66" s="61"/>
      <c r="D66" s="61"/>
      <c r="E66" s="61"/>
      <c r="F66" s="61">
        <v>1</v>
      </c>
      <c r="G66" s="61"/>
      <c r="H66" s="61"/>
      <c r="I66" s="61"/>
      <c r="J66" s="61">
        <v>1030</v>
      </c>
      <c r="K66" s="61" t="s">
        <v>232</v>
      </c>
      <c r="L66" s="61"/>
      <c r="M66" s="61"/>
    </row>
    <row r="67" spans="1:13" ht="15.75">
      <c r="A67" s="61" t="s">
        <v>65</v>
      </c>
      <c r="B67" s="61"/>
      <c r="C67" s="61"/>
      <c r="D67" s="61"/>
      <c r="E67" s="61"/>
      <c r="F67" s="61">
        <v>1</v>
      </c>
      <c r="G67" s="61"/>
      <c r="H67" s="61"/>
      <c r="I67" s="69">
        <v>180</v>
      </c>
      <c r="J67" s="61">
        <v>691</v>
      </c>
      <c r="K67" s="61"/>
      <c r="L67" s="61"/>
      <c r="M67" s="61"/>
    </row>
    <row r="68" spans="1:13" ht="15.75">
      <c r="A68" s="61" t="s">
        <v>94</v>
      </c>
      <c r="B68" s="61" t="s">
        <v>95</v>
      </c>
      <c r="C68" s="61"/>
      <c r="D68" s="61">
        <v>1</v>
      </c>
      <c r="E68" s="61"/>
      <c r="F68" s="61"/>
      <c r="G68" s="61"/>
      <c r="H68" s="61"/>
      <c r="I68" s="69">
        <v>360</v>
      </c>
      <c r="J68" s="61">
        <v>3431</v>
      </c>
      <c r="K68" s="61"/>
      <c r="L68" s="61"/>
      <c r="M68" s="61"/>
    </row>
    <row r="69" spans="1:13" ht="15.75">
      <c r="A69" s="61" t="s">
        <v>94</v>
      </c>
      <c r="B69" s="61" t="s">
        <v>100</v>
      </c>
      <c r="C69" s="61"/>
      <c r="D69" s="61">
        <v>1</v>
      </c>
      <c r="E69" s="61"/>
      <c r="F69" s="61"/>
      <c r="G69" s="61"/>
      <c r="H69" s="61"/>
      <c r="I69" s="61"/>
      <c r="J69" s="61">
        <v>3431</v>
      </c>
      <c r="K69" s="61"/>
      <c r="L69" s="61"/>
      <c r="M69" s="61"/>
    </row>
    <row r="70" spans="1:13" ht="15.75">
      <c r="A70" s="61" t="s">
        <v>103</v>
      </c>
      <c r="B70" s="61" t="s">
        <v>104</v>
      </c>
      <c r="C70" s="61"/>
      <c r="D70" s="61">
        <v>1</v>
      </c>
      <c r="E70" s="61"/>
      <c r="F70" s="61"/>
      <c r="G70" s="61"/>
      <c r="H70" s="61"/>
      <c r="I70" s="69">
        <v>360</v>
      </c>
      <c r="J70" s="61">
        <v>2239</v>
      </c>
      <c r="K70" s="61"/>
      <c r="L70" s="61"/>
      <c r="M70" s="61"/>
    </row>
    <row r="71" spans="1:13" ht="15.75">
      <c r="A71" s="61" t="s">
        <v>103</v>
      </c>
      <c r="B71" s="61" t="s">
        <v>105</v>
      </c>
      <c r="C71" s="61"/>
      <c r="D71" s="61">
        <v>1</v>
      </c>
      <c r="E71" s="61"/>
      <c r="F71" s="61"/>
      <c r="G71" s="61"/>
      <c r="H71" s="61"/>
      <c r="I71" s="61"/>
      <c r="J71" s="61">
        <v>2239</v>
      </c>
      <c r="K71" s="61"/>
      <c r="L71" s="61"/>
      <c r="M71" s="61"/>
    </row>
    <row r="72" spans="1:13" ht="15.75">
      <c r="A72" s="61" t="s">
        <v>233</v>
      </c>
      <c r="B72" s="61"/>
      <c r="C72" s="61">
        <v>29</v>
      </c>
      <c r="D72" s="61">
        <v>21</v>
      </c>
      <c r="E72" s="61">
        <v>19</v>
      </c>
      <c r="F72" s="61">
        <v>10</v>
      </c>
      <c r="G72" s="61">
        <v>26</v>
      </c>
      <c r="H72" s="61"/>
      <c r="I72" s="69">
        <v>16210</v>
      </c>
      <c r="J72" s="61"/>
      <c r="K72" s="61"/>
      <c r="L72" s="61">
        <v>3690</v>
      </c>
      <c r="M72" s="61"/>
    </row>
    <row r="73" spans="1:13" ht="15.75">
      <c r="A73" s="61">
        <v>105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</row>
    <row r="74" spans="1:13" ht="15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</row>
    <row r="75" spans="1:13" ht="15.75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</row>
  </sheetData>
  <sortState xmlns:xlrd2="http://schemas.microsoft.com/office/spreadsheetml/2017/richdata2" ref="A2:L71">
    <sortCondition ref="F2:F71"/>
  </sortState>
  <printOptions gridLines="1"/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S25"/>
  <sheetViews>
    <sheetView workbookViewId="0">
      <selection activeCell="M25" sqref="A1:M25"/>
    </sheetView>
  </sheetViews>
  <sheetFormatPr defaultRowHeight="15"/>
  <cols>
    <col min="1" max="1" width="13.140625" customWidth="1"/>
    <col min="2" max="2" width="4.28515625" customWidth="1"/>
    <col min="3" max="3" width="11.28515625" customWidth="1"/>
    <col min="4" max="4" width="9.28515625" customWidth="1"/>
    <col min="5" max="5" width="9" customWidth="1"/>
    <col min="6" max="7" width="9.140625" style="50"/>
    <col min="8" max="8" width="10.5703125" style="50" customWidth="1"/>
    <col min="9" max="10" width="9.140625" style="50"/>
    <col min="11" max="11" width="8.7109375" style="50" customWidth="1"/>
    <col min="12" max="12" width="10.28515625" customWidth="1"/>
    <col min="13" max="13" width="11.28515625" customWidth="1"/>
    <col min="15" max="15" width="17" style="79" bestFit="1" customWidth="1"/>
    <col min="16" max="16" width="19.140625" style="79" bestFit="1" customWidth="1"/>
    <col min="17" max="17" width="17.5703125" style="79" bestFit="1" customWidth="1"/>
    <col min="18" max="18" width="14" style="79" bestFit="1" customWidth="1"/>
    <col min="19" max="19" width="11.5703125" bestFit="1" customWidth="1"/>
  </cols>
  <sheetData>
    <row r="2" spans="1:19">
      <c r="F2" s="50">
        <f>F3/B24</f>
        <v>0.62695924764890287</v>
      </c>
      <c r="G2" s="50">
        <f>G3/B24</f>
        <v>2.1943573667711598</v>
      </c>
      <c r="H2" s="50">
        <f>H3/B24</f>
        <v>3.761755485893417</v>
      </c>
      <c r="I2" s="50">
        <f>I3/B24</f>
        <v>1.8808777429467085</v>
      </c>
      <c r="J2" s="50">
        <f>J3/B24</f>
        <v>0.47021943573667713</v>
      </c>
      <c r="K2" s="50">
        <f>K3/B24</f>
        <v>0.94043887147335425</v>
      </c>
      <c r="L2" s="78">
        <f>L3/B20</f>
        <v>6.756756756756757</v>
      </c>
    </row>
    <row r="3" spans="1:19">
      <c r="C3" t="s">
        <v>234</v>
      </c>
      <c r="F3" s="50">
        <v>200</v>
      </c>
      <c r="G3" s="50">
        <v>700</v>
      </c>
      <c r="H3" s="50">
        <v>1200</v>
      </c>
      <c r="I3" s="50">
        <v>600</v>
      </c>
      <c r="J3" s="50">
        <v>150</v>
      </c>
      <c r="K3" s="50">
        <v>300</v>
      </c>
      <c r="L3" s="50">
        <v>1000</v>
      </c>
    </row>
    <row r="4" spans="1:19">
      <c r="A4" t="s">
        <v>235</v>
      </c>
      <c r="B4" t="s">
        <v>235</v>
      </c>
      <c r="C4">
        <v>90</v>
      </c>
      <c r="D4" t="s">
        <v>236</v>
      </c>
      <c r="E4" t="s">
        <v>237</v>
      </c>
      <c r="F4" s="50" t="s">
        <v>238</v>
      </c>
      <c r="G4" s="50" t="s">
        <v>239</v>
      </c>
      <c r="H4" s="50" t="s">
        <v>240</v>
      </c>
      <c r="I4" s="50" t="s">
        <v>241</v>
      </c>
      <c r="J4" s="50" t="s">
        <v>242</v>
      </c>
      <c r="K4" s="50" t="s">
        <v>243</v>
      </c>
      <c r="M4" s="50" t="s">
        <v>244</v>
      </c>
      <c r="O4" s="80" t="s">
        <v>167</v>
      </c>
      <c r="P4" s="79" t="s">
        <v>168</v>
      </c>
      <c r="Q4" s="80" t="s">
        <v>169</v>
      </c>
      <c r="R4" s="79" t="s">
        <v>170</v>
      </c>
    </row>
    <row r="5" spans="1:19">
      <c r="A5" s="68" t="s">
        <v>245</v>
      </c>
      <c r="B5" s="68">
        <v>25</v>
      </c>
      <c r="C5" s="50">
        <f>B5*$C$4</f>
        <v>2250</v>
      </c>
      <c r="D5" s="50">
        <f>B5*5</f>
        <v>125</v>
      </c>
      <c r="E5" s="50">
        <f>B5*5</f>
        <v>125</v>
      </c>
      <c r="F5" s="50">
        <f>B5*$F$2</f>
        <v>15.673981191222571</v>
      </c>
      <c r="G5" s="50">
        <f>B5*$G$2</f>
        <v>54.858934169278996</v>
      </c>
      <c r="H5" s="50">
        <f>B5*$H$2</f>
        <v>94.043887147335425</v>
      </c>
      <c r="I5" s="50">
        <f>B5*$I$2</f>
        <v>47.021943573667713</v>
      </c>
      <c r="J5" s="50">
        <f>B5*$J$2</f>
        <v>11.755485893416928</v>
      </c>
      <c r="K5" s="50">
        <f>B5*$K$2</f>
        <v>23.510971786833856</v>
      </c>
      <c r="L5" s="78">
        <f>B5*L2</f>
        <v>168.91891891891893</v>
      </c>
      <c r="M5" s="78">
        <f>C5-D5-E5-F5-G5-H5-I5-J5-K5+L5</f>
        <v>1922.0537151571634</v>
      </c>
      <c r="O5" s="79">
        <v>800</v>
      </c>
      <c r="P5" s="79">
        <v>580</v>
      </c>
      <c r="Q5" s="79">
        <v>360</v>
      </c>
      <c r="R5" s="79">
        <v>180</v>
      </c>
      <c r="S5" s="78">
        <f>SUM(O5:R5)</f>
        <v>1920</v>
      </c>
    </row>
    <row r="6" spans="1:19">
      <c r="A6" s="68"/>
      <c r="B6" s="68"/>
      <c r="C6" s="50"/>
      <c r="D6" s="50"/>
      <c r="E6" s="50"/>
      <c r="M6" s="78" t="s">
        <v>235</v>
      </c>
      <c r="O6" s="79" t="s">
        <v>246</v>
      </c>
      <c r="P6" s="79" t="s">
        <v>247</v>
      </c>
      <c r="Q6" s="79" t="s">
        <v>248</v>
      </c>
      <c r="R6" s="79" t="s">
        <v>249</v>
      </c>
      <c r="S6" s="78" t="s">
        <v>235</v>
      </c>
    </row>
    <row r="7" spans="1:19">
      <c r="A7" s="68" t="s">
        <v>250</v>
      </c>
      <c r="B7" s="68">
        <v>24</v>
      </c>
      <c r="C7" s="50">
        <f>B7*$C$4</f>
        <v>2160</v>
      </c>
      <c r="D7" s="50">
        <f t="shared" ref="D7:D21" si="0">B7*5</f>
        <v>120</v>
      </c>
      <c r="E7" s="50">
        <f t="shared" ref="E7:E21" si="1">B7*5</f>
        <v>120</v>
      </c>
      <c r="F7" s="50">
        <f t="shared" ref="F7:F23" si="2">B7*$F$2</f>
        <v>15.047021943573668</v>
      </c>
      <c r="G7" s="50">
        <f t="shared" ref="G7:G23" si="3">B7*$G$2</f>
        <v>52.664576802507838</v>
      </c>
      <c r="H7" s="50">
        <f t="shared" ref="H7:H23" si="4">B7*$H$2</f>
        <v>90.282131661442008</v>
      </c>
      <c r="I7" s="50">
        <f t="shared" ref="I7:I23" si="5">B7*$I$2</f>
        <v>45.141065830721004</v>
      </c>
      <c r="J7" s="50">
        <f t="shared" ref="J7:J23" si="6">B7*$J$2</f>
        <v>11.285266457680251</v>
      </c>
      <c r="K7" s="50">
        <f t="shared" ref="K7:K23" si="7">B7*$K$2</f>
        <v>22.570532915360502</v>
      </c>
      <c r="L7" s="78">
        <f>B7*$L$2</f>
        <v>162.16216216216216</v>
      </c>
      <c r="M7" s="78">
        <f t="shared" ref="M7:M19" si="8">C7-D7-E7-F7-G7-H7-I7-J7-K7+L7</f>
        <v>1845.1715665508766</v>
      </c>
      <c r="O7" s="91">
        <v>740</v>
      </c>
      <c r="P7" s="91">
        <v>550</v>
      </c>
      <c r="Q7" s="91">
        <v>360</v>
      </c>
      <c r="R7" s="91">
        <v>180</v>
      </c>
      <c r="S7" s="78">
        <f t="shared" ref="S7" si="9">SUM(O7:R7)</f>
        <v>1830</v>
      </c>
    </row>
    <row r="8" spans="1:19">
      <c r="A8" s="68"/>
      <c r="B8" s="68"/>
      <c r="C8" s="50"/>
      <c r="D8" s="50"/>
      <c r="E8" s="50"/>
      <c r="L8" s="78" t="s">
        <v>235</v>
      </c>
      <c r="M8" s="78" t="s">
        <v>235</v>
      </c>
    </row>
    <row r="9" spans="1:19">
      <c r="A9" s="68" t="s">
        <v>251</v>
      </c>
      <c r="B9" s="68">
        <v>22</v>
      </c>
      <c r="C9" s="50">
        <f t="shared" ref="C9:C23" si="10">B9*$C$4</f>
        <v>1980</v>
      </c>
      <c r="D9" s="50">
        <f t="shared" si="0"/>
        <v>110</v>
      </c>
      <c r="E9" s="50">
        <f t="shared" si="1"/>
        <v>110</v>
      </c>
      <c r="F9" s="50">
        <f t="shared" si="2"/>
        <v>13.793103448275863</v>
      </c>
      <c r="G9" s="50">
        <f t="shared" si="3"/>
        <v>48.275862068965516</v>
      </c>
      <c r="H9" s="50">
        <f t="shared" si="4"/>
        <v>82.758620689655174</v>
      </c>
      <c r="I9" s="50">
        <f t="shared" si="5"/>
        <v>41.379310344827587</v>
      </c>
      <c r="J9" s="50">
        <f t="shared" si="6"/>
        <v>10.344827586206897</v>
      </c>
      <c r="K9" s="50">
        <f t="shared" si="7"/>
        <v>20.689655172413794</v>
      </c>
      <c r="L9" s="78">
        <f t="shared" ref="L9:L19" si="11">B9*$L$2</f>
        <v>148.64864864864865</v>
      </c>
      <c r="M9" s="78">
        <f t="shared" si="8"/>
        <v>1691.4072693383036</v>
      </c>
      <c r="O9" s="79">
        <v>840</v>
      </c>
      <c r="P9" s="79">
        <v>500</v>
      </c>
      <c r="Q9" s="79">
        <v>340</v>
      </c>
      <c r="S9" s="78">
        <f>SUM(O9:R9)</f>
        <v>1680</v>
      </c>
    </row>
    <row r="10" spans="1:19">
      <c r="A10" s="68"/>
      <c r="B10" s="68"/>
      <c r="C10" s="50"/>
      <c r="D10" s="50"/>
      <c r="E10" s="50"/>
      <c r="L10" s="78" t="s">
        <v>235</v>
      </c>
      <c r="M10" s="78" t="s">
        <v>235</v>
      </c>
      <c r="O10" s="79" t="s">
        <v>252</v>
      </c>
      <c r="P10" s="79" t="s">
        <v>253</v>
      </c>
      <c r="Q10" s="79" t="s">
        <v>254</v>
      </c>
      <c r="R10" s="79" t="s">
        <v>235</v>
      </c>
      <c r="S10" s="78" t="s">
        <v>235</v>
      </c>
    </row>
    <row r="11" spans="1:19">
      <c r="A11" s="68" t="s">
        <v>255</v>
      </c>
      <c r="B11" s="68">
        <v>20</v>
      </c>
      <c r="C11" s="50">
        <f t="shared" si="10"/>
        <v>1800</v>
      </c>
      <c r="D11" s="50">
        <f t="shared" si="0"/>
        <v>100</v>
      </c>
      <c r="E11" s="50">
        <f t="shared" si="1"/>
        <v>100</v>
      </c>
      <c r="F11" s="50">
        <f t="shared" si="2"/>
        <v>12.539184952978058</v>
      </c>
      <c r="G11" s="50">
        <f t="shared" si="3"/>
        <v>43.887147335423194</v>
      </c>
      <c r="H11" s="50">
        <f t="shared" si="4"/>
        <v>75.23510971786834</v>
      </c>
      <c r="I11" s="50">
        <f t="shared" si="5"/>
        <v>37.61755485893417</v>
      </c>
      <c r="J11" s="50">
        <f t="shared" si="6"/>
        <v>9.4043887147335425</v>
      </c>
      <c r="K11" s="50">
        <f t="shared" si="7"/>
        <v>18.808777429467085</v>
      </c>
      <c r="L11" s="78">
        <f t="shared" si="11"/>
        <v>135.13513513513513</v>
      </c>
      <c r="M11" s="78">
        <f t="shared" si="8"/>
        <v>1537.6429721257307</v>
      </c>
      <c r="O11" s="91">
        <v>770</v>
      </c>
      <c r="P11" s="91">
        <v>460</v>
      </c>
      <c r="Q11" s="91">
        <v>300</v>
      </c>
      <c r="R11" s="92"/>
      <c r="S11" s="78">
        <f t="shared" ref="S11" si="12">SUM(O11:R11)</f>
        <v>1530</v>
      </c>
    </row>
    <row r="12" spans="1:19">
      <c r="A12" s="68"/>
      <c r="B12" s="68"/>
      <c r="C12" s="50"/>
      <c r="D12" s="50"/>
      <c r="E12" s="50"/>
      <c r="L12" s="78" t="s">
        <v>235</v>
      </c>
      <c r="M12" s="78" t="s">
        <v>235</v>
      </c>
      <c r="O12" s="79" t="s">
        <v>235</v>
      </c>
      <c r="P12" s="79" t="s">
        <v>235</v>
      </c>
      <c r="Q12" s="79" t="s">
        <v>235</v>
      </c>
      <c r="R12" s="79" t="s">
        <v>235</v>
      </c>
      <c r="S12" s="78" t="s">
        <v>235</v>
      </c>
    </row>
    <row r="13" spans="1:19">
      <c r="A13" s="68" t="s">
        <v>256</v>
      </c>
      <c r="B13" s="68">
        <v>21</v>
      </c>
      <c r="C13" s="50">
        <f t="shared" si="10"/>
        <v>1890</v>
      </c>
      <c r="D13" s="50">
        <f t="shared" si="0"/>
        <v>105</v>
      </c>
      <c r="E13" s="50">
        <f t="shared" si="1"/>
        <v>105</v>
      </c>
      <c r="F13" s="50">
        <f t="shared" si="2"/>
        <v>13.16614420062696</v>
      </c>
      <c r="G13" s="50">
        <f t="shared" si="3"/>
        <v>46.081504702194358</v>
      </c>
      <c r="H13" s="50">
        <f t="shared" si="4"/>
        <v>78.996865203761757</v>
      </c>
      <c r="I13" s="50">
        <f t="shared" si="5"/>
        <v>39.498432601880879</v>
      </c>
      <c r="J13" s="50">
        <f t="shared" si="6"/>
        <v>9.8746081504702197</v>
      </c>
      <c r="K13" s="50">
        <f t="shared" si="7"/>
        <v>19.749216300940439</v>
      </c>
      <c r="L13" s="78">
        <f t="shared" si="11"/>
        <v>141.8918918918919</v>
      </c>
      <c r="M13" s="78">
        <f t="shared" si="8"/>
        <v>1614.5251207320173</v>
      </c>
      <c r="O13" s="79">
        <v>800</v>
      </c>
      <c r="P13" s="79">
        <v>480</v>
      </c>
      <c r="Q13" s="79">
        <v>330</v>
      </c>
      <c r="S13" s="78">
        <f t="shared" ref="S13:S15" si="13">SUM(O13:R13)</f>
        <v>1610</v>
      </c>
    </row>
    <row r="14" spans="1:19">
      <c r="A14" s="68"/>
      <c r="B14" s="68"/>
      <c r="C14" s="50"/>
      <c r="D14" s="50"/>
      <c r="E14" s="50"/>
      <c r="L14" s="78" t="s">
        <v>235</v>
      </c>
      <c r="M14" s="78" t="s">
        <v>235</v>
      </c>
      <c r="O14" s="79" t="s">
        <v>257</v>
      </c>
      <c r="P14" s="79" t="s">
        <v>258</v>
      </c>
      <c r="Q14" s="79" t="s">
        <v>259</v>
      </c>
      <c r="R14" s="79" t="s">
        <v>235</v>
      </c>
      <c r="S14" s="78" t="s">
        <v>235</v>
      </c>
    </row>
    <row r="15" spans="1:19">
      <c r="A15" s="68" t="s">
        <v>260</v>
      </c>
      <c r="B15" s="68">
        <v>18</v>
      </c>
      <c r="C15" s="50">
        <f t="shared" si="10"/>
        <v>1620</v>
      </c>
      <c r="D15" s="50">
        <f t="shared" si="0"/>
        <v>90</v>
      </c>
      <c r="E15" s="50">
        <f t="shared" si="1"/>
        <v>90</v>
      </c>
      <c r="F15" s="50">
        <f t="shared" si="2"/>
        <v>11.285266457680251</v>
      </c>
      <c r="G15" s="50">
        <f t="shared" si="3"/>
        <v>39.498432601880879</v>
      </c>
      <c r="H15" s="50">
        <f t="shared" si="4"/>
        <v>67.711598746081506</v>
      </c>
      <c r="I15" s="50">
        <f t="shared" si="5"/>
        <v>33.855799373040753</v>
      </c>
      <c r="J15" s="50">
        <f t="shared" si="6"/>
        <v>8.4639498432601883</v>
      </c>
      <c r="K15" s="50">
        <f t="shared" si="7"/>
        <v>16.927899686520377</v>
      </c>
      <c r="L15" s="78">
        <f t="shared" si="11"/>
        <v>121.62162162162163</v>
      </c>
      <c r="M15" s="78">
        <f t="shared" si="8"/>
        <v>1383.8786749131575</v>
      </c>
      <c r="O15" s="91">
        <v>700</v>
      </c>
      <c r="P15" s="91">
        <v>380</v>
      </c>
      <c r="Q15" s="91">
        <v>300</v>
      </c>
      <c r="S15" s="78">
        <f t="shared" si="13"/>
        <v>1380</v>
      </c>
    </row>
    <row r="16" spans="1:19">
      <c r="A16" s="68"/>
      <c r="B16" s="68"/>
      <c r="C16" s="50"/>
      <c r="D16" s="50"/>
      <c r="E16" s="50"/>
      <c r="L16" s="78" t="s">
        <v>235</v>
      </c>
      <c r="M16" s="78" t="s">
        <v>235</v>
      </c>
    </row>
    <row r="17" spans="1:19">
      <c r="A17" s="68" t="s">
        <v>261</v>
      </c>
      <c r="B17" s="68">
        <v>8</v>
      </c>
      <c r="C17" s="50">
        <f t="shared" si="10"/>
        <v>720</v>
      </c>
      <c r="D17" s="50">
        <f t="shared" si="0"/>
        <v>40</v>
      </c>
      <c r="E17" s="50">
        <f t="shared" si="1"/>
        <v>40</v>
      </c>
      <c r="F17" s="50">
        <f t="shared" si="2"/>
        <v>5.015673981191223</v>
      </c>
      <c r="G17" s="50">
        <f t="shared" si="3"/>
        <v>17.554858934169278</v>
      </c>
      <c r="H17" s="50">
        <f t="shared" si="4"/>
        <v>30.094043887147336</v>
      </c>
      <c r="I17" s="50">
        <f t="shared" si="5"/>
        <v>15.047021943573668</v>
      </c>
      <c r="J17" s="50">
        <f t="shared" si="6"/>
        <v>3.761755485893417</v>
      </c>
      <c r="K17" s="50">
        <f t="shared" si="7"/>
        <v>7.523510971786834</v>
      </c>
      <c r="L17" s="78">
        <f t="shared" si="11"/>
        <v>54.054054054054056</v>
      </c>
      <c r="M17" s="78">
        <f t="shared" si="8"/>
        <v>615.05718885029239</v>
      </c>
      <c r="O17" s="79">
        <v>300</v>
      </c>
      <c r="P17" s="79">
        <v>180</v>
      </c>
      <c r="Q17" s="79">
        <v>130</v>
      </c>
      <c r="S17" s="50">
        <f>SUM(O17:R17)</f>
        <v>610</v>
      </c>
    </row>
    <row r="18" spans="1:19">
      <c r="A18" s="68"/>
      <c r="B18" s="68"/>
      <c r="C18" s="50"/>
      <c r="D18" s="50"/>
      <c r="E18" s="50"/>
      <c r="L18" s="78" t="s">
        <v>235</v>
      </c>
      <c r="M18" s="78" t="s">
        <v>235</v>
      </c>
      <c r="O18" s="79" t="s">
        <v>262</v>
      </c>
      <c r="P18" s="79" t="s">
        <v>263</v>
      </c>
      <c r="Q18" s="79" t="s">
        <v>264</v>
      </c>
    </row>
    <row r="19" spans="1:19">
      <c r="A19" s="68" t="s">
        <v>265</v>
      </c>
      <c r="B19" s="68">
        <v>10</v>
      </c>
      <c r="C19" s="50">
        <f t="shared" si="10"/>
        <v>900</v>
      </c>
      <c r="D19" s="50">
        <f t="shared" si="0"/>
        <v>50</v>
      </c>
      <c r="E19" s="50">
        <f t="shared" si="1"/>
        <v>50</v>
      </c>
      <c r="F19" s="50">
        <f t="shared" si="2"/>
        <v>6.269592476489029</v>
      </c>
      <c r="G19" s="50">
        <f t="shared" si="3"/>
        <v>21.943573667711597</v>
      </c>
      <c r="H19" s="50">
        <f t="shared" si="4"/>
        <v>37.61755485893417</v>
      </c>
      <c r="I19" s="50">
        <f t="shared" si="5"/>
        <v>18.808777429467085</v>
      </c>
      <c r="J19" s="50">
        <f t="shared" si="6"/>
        <v>4.7021943573667713</v>
      </c>
      <c r="K19" s="50">
        <f t="shared" si="7"/>
        <v>9.4043887147335425</v>
      </c>
      <c r="L19" s="78">
        <f t="shared" si="11"/>
        <v>67.567567567567565</v>
      </c>
      <c r="M19" s="78">
        <f t="shared" si="8"/>
        <v>768.82148606286535</v>
      </c>
      <c r="O19" s="79">
        <v>400</v>
      </c>
      <c r="P19" s="79">
        <v>220</v>
      </c>
      <c r="Q19" s="79">
        <v>150</v>
      </c>
      <c r="S19" s="50">
        <f>SUM(O19:R19)</f>
        <v>770</v>
      </c>
    </row>
    <row r="20" spans="1:19">
      <c r="A20" s="68"/>
      <c r="B20" s="68">
        <f>SUM(B5:B19)</f>
        <v>148</v>
      </c>
      <c r="C20" s="50"/>
      <c r="D20" s="50"/>
      <c r="E20" s="50"/>
      <c r="L20" s="78" t="s">
        <v>235</v>
      </c>
      <c r="M20" s="78" t="s">
        <v>235</v>
      </c>
      <c r="O20" s="79" t="s">
        <v>235</v>
      </c>
      <c r="P20" s="79" t="s">
        <v>235</v>
      </c>
      <c r="Q20" s="79" t="s">
        <v>235</v>
      </c>
    </row>
    <row r="21" spans="1:19">
      <c r="A21" s="68" t="s">
        <v>266</v>
      </c>
      <c r="B21" s="68">
        <v>17</v>
      </c>
      <c r="C21" s="50">
        <f t="shared" si="10"/>
        <v>1530</v>
      </c>
      <c r="D21" s="50">
        <f t="shared" si="0"/>
        <v>85</v>
      </c>
      <c r="E21" s="50">
        <f t="shared" si="1"/>
        <v>85</v>
      </c>
      <c r="F21" s="50">
        <f t="shared" si="2"/>
        <v>10.658307210031349</v>
      </c>
      <c r="G21" s="50">
        <f t="shared" si="3"/>
        <v>37.304075235109714</v>
      </c>
      <c r="H21" s="50">
        <f t="shared" si="4"/>
        <v>63.949843260188089</v>
      </c>
      <c r="I21" s="50">
        <f t="shared" si="5"/>
        <v>31.974921630094045</v>
      </c>
      <c r="J21" s="50">
        <f t="shared" si="6"/>
        <v>7.9937304075235112</v>
      </c>
      <c r="K21" s="50">
        <f t="shared" si="7"/>
        <v>15.987460815047022</v>
      </c>
      <c r="L21" s="78" t="s">
        <v>235</v>
      </c>
      <c r="M21" s="78">
        <f>C21-D21-E21-F21-G21-H21-I21-J21-K21</f>
        <v>1192.1316614420064</v>
      </c>
      <c r="O21" s="79">
        <v>600</v>
      </c>
      <c r="P21" s="79">
        <v>340</v>
      </c>
      <c r="Q21" s="79">
        <v>250</v>
      </c>
      <c r="S21" s="50">
        <f>SUM(O21:R21)</f>
        <v>1190</v>
      </c>
    </row>
    <row r="22" spans="1:19">
      <c r="A22" s="68"/>
      <c r="B22" s="68"/>
      <c r="C22" s="50"/>
      <c r="D22" s="50"/>
      <c r="E22" s="50"/>
      <c r="L22" s="78" t="s">
        <v>235</v>
      </c>
      <c r="M22" s="78" t="s">
        <v>235</v>
      </c>
      <c r="O22" s="79" t="s">
        <v>267</v>
      </c>
      <c r="P22" s="79" t="s">
        <v>268</v>
      </c>
      <c r="Q22" s="79" t="s">
        <v>269</v>
      </c>
    </row>
    <row r="23" spans="1:19">
      <c r="A23" s="68" t="s">
        <v>270</v>
      </c>
      <c r="B23" s="68">
        <v>6</v>
      </c>
      <c r="C23" s="50">
        <f t="shared" si="10"/>
        <v>540</v>
      </c>
      <c r="D23" s="50">
        <v>0</v>
      </c>
      <c r="E23" s="50">
        <v>0</v>
      </c>
      <c r="F23" s="50">
        <f t="shared" si="2"/>
        <v>3.761755485893417</v>
      </c>
      <c r="G23" s="50">
        <f t="shared" si="3"/>
        <v>13.16614420062696</v>
      </c>
      <c r="H23" s="50">
        <f t="shared" si="4"/>
        <v>22.570532915360502</v>
      </c>
      <c r="I23" s="50">
        <f t="shared" si="5"/>
        <v>11.285266457680251</v>
      </c>
      <c r="J23" s="50">
        <f t="shared" si="6"/>
        <v>2.8213166144200628</v>
      </c>
      <c r="K23" s="50">
        <f t="shared" si="7"/>
        <v>5.6426332288401255</v>
      </c>
      <c r="L23" s="78" t="s">
        <v>235</v>
      </c>
      <c r="M23" s="78">
        <f>C23-D23-E23-F23-G23-H23-I23-J23-K23</f>
        <v>480.75235109717863</v>
      </c>
      <c r="O23" s="79">
        <v>230</v>
      </c>
      <c r="P23" s="79">
        <v>150</v>
      </c>
      <c r="Q23" s="79">
        <v>100</v>
      </c>
      <c r="S23" s="50">
        <f>SUM(O23:R23)</f>
        <v>480</v>
      </c>
    </row>
    <row r="24" spans="1:19">
      <c r="B24" s="68">
        <f t="shared" ref="B24:G24" si="14">SUM(B5:B23)</f>
        <v>319</v>
      </c>
      <c r="C24" s="50">
        <f t="shared" si="14"/>
        <v>15390</v>
      </c>
      <c r="D24" s="50">
        <f t="shared" si="14"/>
        <v>825</v>
      </c>
      <c r="E24" s="50">
        <f t="shared" si="14"/>
        <v>825</v>
      </c>
      <c r="F24" s="50">
        <f t="shared" si="14"/>
        <v>107.2100313479624</v>
      </c>
      <c r="G24" s="50">
        <f t="shared" si="14"/>
        <v>375.23510971786834</v>
      </c>
      <c r="H24" s="50">
        <f t="shared" ref="H24:K24" si="15">SUM(H5:H23)</f>
        <v>643.2601880877744</v>
      </c>
      <c r="I24" s="50">
        <f t="shared" si="15"/>
        <v>321.6300940438872</v>
      </c>
      <c r="J24" s="50">
        <f t="shared" si="15"/>
        <v>80.407523510971799</v>
      </c>
      <c r="K24" s="50">
        <f t="shared" si="15"/>
        <v>160.8150470219436</v>
      </c>
      <c r="L24" s="78">
        <f>SUM(L5:L23)</f>
        <v>1000.0000000000001</v>
      </c>
      <c r="O24" s="79" t="s">
        <v>271</v>
      </c>
      <c r="P24" s="79" t="s">
        <v>272</v>
      </c>
      <c r="Q24" s="79" t="s">
        <v>273</v>
      </c>
    </row>
    <row r="25" spans="1:19">
      <c r="M25" s="78">
        <f>SUM(M5:M24)</f>
        <v>13051.442006269592</v>
      </c>
      <c r="S25" s="78">
        <f>SUM(S5:S23)</f>
        <v>13000</v>
      </c>
    </row>
  </sheetData>
  <printOptions gridLines="1"/>
  <pageMargins left="0.7" right="0.7" top="0.75" bottom="0.75" header="0.3" footer="0.3"/>
  <pageSetup scale="95" orientation="landscape" horizont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2:E15"/>
  <sheetViews>
    <sheetView workbookViewId="0">
      <selection activeCell="E14" sqref="A1:E14"/>
    </sheetView>
  </sheetViews>
  <sheetFormatPr defaultRowHeight="15"/>
  <cols>
    <col min="1" max="1" width="17" bestFit="1" customWidth="1"/>
    <col min="2" max="2" width="19.140625" bestFit="1" customWidth="1"/>
    <col min="3" max="3" width="17.5703125" bestFit="1" customWidth="1"/>
    <col min="4" max="4" width="14" bestFit="1" customWidth="1"/>
    <col min="5" max="5" width="12" bestFit="1" customWidth="1"/>
  </cols>
  <sheetData>
    <row r="2" spans="1:5" ht="15.75" thickBot="1">
      <c r="A2" t="s">
        <v>167</v>
      </c>
      <c r="B2" t="s">
        <v>168</v>
      </c>
      <c r="C2" t="s">
        <v>169</v>
      </c>
      <c r="D2" t="s">
        <v>170</v>
      </c>
    </row>
    <row r="3" spans="1:5" s="72" customFormat="1" ht="15.75" thickTop="1">
      <c r="A3" s="81">
        <v>800</v>
      </c>
      <c r="B3" s="82">
        <v>580</v>
      </c>
      <c r="C3" s="82">
        <v>360</v>
      </c>
      <c r="D3" s="83">
        <v>180</v>
      </c>
      <c r="E3" s="101">
        <v>1920</v>
      </c>
    </row>
    <row r="4" spans="1:5" ht="15.75" thickBot="1">
      <c r="A4" s="84" t="s">
        <v>246</v>
      </c>
      <c r="B4" s="85" t="s">
        <v>247</v>
      </c>
      <c r="C4" s="85" t="s">
        <v>248</v>
      </c>
      <c r="D4" s="86" t="s">
        <v>249</v>
      </c>
      <c r="E4" t="s">
        <v>235</v>
      </c>
    </row>
    <row r="5" spans="1:5" s="72" customFormat="1" ht="15.75" thickTop="1">
      <c r="A5" s="87">
        <v>840</v>
      </c>
      <c r="B5" s="88">
        <v>500</v>
      </c>
      <c r="C5" s="89">
        <v>340</v>
      </c>
      <c r="D5" s="101"/>
      <c r="E5" s="101">
        <v>1680</v>
      </c>
    </row>
    <row r="6" spans="1:5" ht="15.75" thickBot="1">
      <c r="A6" s="84" t="s">
        <v>252</v>
      </c>
      <c r="B6" s="85" t="s">
        <v>253</v>
      </c>
      <c r="C6" s="86" t="s">
        <v>254</v>
      </c>
      <c r="D6" t="s">
        <v>235</v>
      </c>
      <c r="E6" t="s">
        <v>235</v>
      </c>
    </row>
    <row r="7" spans="1:5" s="72" customFormat="1" ht="15.75" thickTop="1">
      <c r="A7" s="81">
        <v>800</v>
      </c>
      <c r="B7" s="82">
        <v>480</v>
      </c>
      <c r="C7" s="83">
        <v>330</v>
      </c>
      <c r="D7" s="101"/>
      <c r="E7" s="101">
        <v>1610</v>
      </c>
    </row>
    <row r="8" spans="1:5" ht="15.75" thickBot="1">
      <c r="A8" s="84" t="s">
        <v>257</v>
      </c>
      <c r="B8" s="85" t="s">
        <v>258</v>
      </c>
      <c r="C8" s="86" t="s">
        <v>259</v>
      </c>
      <c r="D8" t="s">
        <v>235</v>
      </c>
      <c r="E8" t="s">
        <v>235</v>
      </c>
    </row>
    <row r="9" spans="1:5" s="72" customFormat="1" ht="15.75" thickTop="1">
      <c r="A9" s="81">
        <v>300</v>
      </c>
      <c r="B9" s="82">
        <v>180</v>
      </c>
      <c r="C9" s="83">
        <v>130</v>
      </c>
      <c r="D9" s="101"/>
      <c r="E9" s="101">
        <v>610</v>
      </c>
    </row>
    <row r="10" spans="1:5" ht="15.75" thickBot="1">
      <c r="A10" s="84" t="s">
        <v>262</v>
      </c>
      <c r="B10" s="85" t="s">
        <v>263</v>
      </c>
      <c r="C10" s="86" t="s">
        <v>264</v>
      </c>
    </row>
    <row r="11" spans="1:5" s="72" customFormat="1" ht="15.75" thickTop="1">
      <c r="A11" s="81">
        <v>600</v>
      </c>
      <c r="B11" s="82">
        <v>340</v>
      </c>
      <c r="C11" s="83">
        <v>250</v>
      </c>
      <c r="D11" s="101"/>
      <c r="E11" s="101">
        <v>1190</v>
      </c>
    </row>
    <row r="12" spans="1:5" ht="15.75" thickBot="1">
      <c r="A12" s="84" t="s">
        <v>267</v>
      </c>
      <c r="B12" s="85" t="s">
        <v>268</v>
      </c>
      <c r="C12" s="86" t="s">
        <v>274</v>
      </c>
    </row>
    <row r="13" spans="1:5" s="72" customFormat="1" ht="15.75" thickTop="1">
      <c r="A13" s="81">
        <v>230</v>
      </c>
      <c r="B13" s="82">
        <v>150</v>
      </c>
      <c r="C13" s="83">
        <v>100</v>
      </c>
      <c r="D13" s="101"/>
      <c r="E13" s="101">
        <v>480</v>
      </c>
    </row>
    <row r="14" spans="1:5" ht="15.75" thickBot="1">
      <c r="A14" s="84" t="s">
        <v>271</v>
      </c>
      <c r="B14" s="85" t="s">
        <v>272</v>
      </c>
      <c r="C14" s="86" t="s">
        <v>273</v>
      </c>
    </row>
    <row r="15" spans="1:5" ht="15.75" thickTop="1"/>
  </sheetData>
  <pageMargins left="0.7" right="0.7" top="0.75" bottom="0.75" header="0.3" footer="0.3"/>
  <pageSetup paperSize="5" orientation="portrait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7"/>
  <sheetViews>
    <sheetView workbookViewId="0">
      <selection activeCell="A2" sqref="A2"/>
    </sheetView>
  </sheetViews>
  <sheetFormatPr defaultRowHeight="15"/>
  <cols>
    <col min="1" max="1" width="3" bestFit="1" customWidth="1"/>
    <col min="2" max="2" width="14.42578125" bestFit="1" customWidth="1"/>
    <col min="3" max="3" width="8.42578125" bestFit="1" customWidth="1"/>
    <col min="5" max="5" width="3" bestFit="1" customWidth="1"/>
    <col min="6" max="6" width="14.5703125" bestFit="1" customWidth="1"/>
    <col min="7" max="7" width="10.85546875" bestFit="1" customWidth="1"/>
  </cols>
  <sheetData>
    <row r="1" spans="1:7">
      <c r="A1" s="111" t="s">
        <v>146</v>
      </c>
      <c r="B1" s="111"/>
      <c r="C1" s="111"/>
      <c r="E1" s="111" t="s">
        <v>147</v>
      </c>
      <c r="F1" s="111"/>
      <c r="G1" s="111"/>
    </row>
    <row r="2" spans="1:7">
      <c r="B2" s="26"/>
      <c r="C2" s="2"/>
      <c r="F2" s="26"/>
      <c r="G2" s="2"/>
    </row>
    <row r="3" spans="1:7">
      <c r="B3" s="26"/>
      <c r="C3" s="2"/>
      <c r="F3" s="26"/>
      <c r="G3" s="2"/>
    </row>
    <row r="4" spans="1:7">
      <c r="B4" s="26"/>
      <c r="C4" s="2"/>
      <c r="F4" s="26"/>
      <c r="G4" s="2"/>
    </row>
    <row r="5" spans="1:7">
      <c r="B5" s="26"/>
      <c r="C5" s="2"/>
      <c r="F5" s="26"/>
      <c r="G5" s="2"/>
    </row>
    <row r="6" spans="1:7">
      <c r="B6" s="26"/>
      <c r="C6" s="2"/>
      <c r="F6" s="26"/>
      <c r="G6" s="2"/>
    </row>
    <row r="7" spans="1:7">
      <c r="B7" s="27"/>
      <c r="C7" s="41"/>
      <c r="F7" s="26"/>
      <c r="G7" s="2"/>
    </row>
    <row r="8" spans="1:7">
      <c r="B8" s="26"/>
      <c r="C8" s="2"/>
      <c r="F8" s="26"/>
      <c r="G8" s="2"/>
    </row>
    <row r="9" spans="1:7">
      <c r="B9" s="26"/>
      <c r="C9" s="2"/>
      <c r="F9" s="26"/>
      <c r="G9" s="2"/>
    </row>
    <row r="10" spans="1:7">
      <c r="B10" s="26"/>
      <c r="C10" s="2"/>
      <c r="F10" s="26"/>
      <c r="G10" s="2"/>
    </row>
    <row r="11" spans="1:7">
      <c r="B11" s="26"/>
      <c r="C11" s="2"/>
      <c r="F11" s="26"/>
      <c r="G11" s="2"/>
    </row>
    <row r="12" spans="1:7">
      <c r="B12" s="26"/>
      <c r="C12" s="2"/>
      <c r="F12" s="26"/>
      <c r="G12" s="2"/>
    </row>
    <row r="13" spans="1:7">
      <c r="B13" s="26"/>
      <c r="C13" s="2"/>
      <c r="F13" s="26"/>
      <c r="G13" s="2"/>
    </row>
    <row r="14" spans="1:7">
      <c r="B14" s="26"/>
      <c r="C14" s="2"/>
      <c r="F14" s="26"/>
      <c r="G14" s="2"/>
    </row>
    <row r="15" spans="1:7">
      <c r="B15" s="26"/>
      <c r="C15" s="2"/>
      <c r="F15" s="26"/>
      <c r="G15" s="2"/>
    </row>
    <row r="16" spans="1:7">
      <c r="B16" s="26"/>
      <c r="C16" s="2"/>
      <c r="F16" s="26"/>
      <c r="G16" s="2"/>
    </row>
    <row r="17" spans="1:7">
      <c r="B17" s="26"/>
      <c r="C17" s="2"/>
      <c r="F17" s="26"/>
      <c r="G17" s="2"/>
    </row>
    <row r="18" spans="1:7">
      <c r="B18" s="26"/>
      <c r="C18" s="2"/>
      <c r="F18" s="26"/>
      <c r="G18" s="2"/>
    </row>
    <row r="19" spans="1:7">
      <c r="B19" s="27"/>
      <c r="C19" s="41"/>
      <c r="F19" s="26"/>
      <c r="G19" s="2"/>
    </row>
    <row r="20" spans="1:7">
      <c r="B20" s="26"/>
      <c r="C20" s="2"/>
      <c r="F20" s="26"/>
      <c r="G20" s="2"/>
    </row>
    <row r="21" spans="1:7">
      <c r="B21" s="26"/>
      <c r="C21" s="2"/>
      <c r="F21" s="26"/>
      <c r="G21" s="2"/>
    </row>
    <row r="22" spans="1:7">
      <c r="F22" s="26"/>
      <c r="G22" s="2"/>
    </row>
    <row r="23" spans="1:7">
      <c r="F23" s="26"/>
      <c r="G23" s="2"/>
    </row>
    <row r="24" spans="1:7">
      <c r="F24" s="26"/>
      <c r="G24" s="2"/>
    </row>
    <row r="28" spans="1:7">
      <c r="A28" s="111" t="s">
        <v>148</v>
      </c>
      <c r="B28" s="111"/>
      <c r="C28" s="111"/>
      <c r="E28" s="111" t="s">
        <v>149</v>
      </c>
      <c r="F28" s="111"/>
      <c r="G28" s="111"/>
    </row>
    <row r="29" spans="1:7">
      <c r="B29" s="26"/>
      <c r="C29" s="2"/>
      <c r="F29" s="26"/>
      <c r="G29" s="2"/>
    </row>
    <row r="30" spans="1:7">
      <c r="B30" s="26"/>
      <c r="C30" s="2"/>
      <c r="F30" s="26"/>
      <c r="G30" s="2"/>
    </row>
    <row r="31" spans="1:7">
      <c r="B31" s="26"/>
      <c r="C31" s="2"/>
      <c r="F31" s="26"/>
      <c r="G31" s="2"/>
    </row>
    <row r="32" spans="1:7">
      <c r="B32" s="26"/>
      <c r="C32" s="2"/>
      <c r="F32" s="27"/>
      <c r="G32" s="41"/>
    </row>
    <row r="33" spans="2:7">
      <c r="B33" s="26"/>
      <c r="C33" s="2"/>
      <c r="F33" s="26"/>
      <c r="G33" s="2"/>
    </row>
    <row r="34" spans="2:7">
      <c r="B34" s="26"/>
      <c r="C34" s="2"/>
      <c r="F34" s="26"/>
      <c r="G34" s="2"/>
    </row>
    <row r="35" spans="2:7">
      <c r="B35" s="26"/>
      <c r="C35" s="2"/>
      <c r="F35" s="26"/>
      <c r="G35" s="2"/>
    </row>
    <row r="36" spans="2:7">
      <c r="B36" s="27"/>
      <c r="C36" s="41"/>
      <c r="F36" s="26"/>
      <c r="G36" s="2"/>
    </row>
    <row r="37" spans="2:7">
      <c r="B37" s="26"/>
      <c r="C37" s="2"/>
      <c r="F37" s="26"/>
      <c r="G37" s="2"/>
    </row>
    <row r="38" spans="2:7">
      <c r="B38" s="26"/>
      <c r="C38" s="2"/>
      <c r="F38" s="26"/>
      <c r="G38" s="2"/>
    </row>
    <row r="39" spans="2:7">
      <c r="B39" s="26"/>
      <c r="C39" s="2"/>
      <c r="F39" s="26"/>
      <c r="G39" s="2"/>
    </row>
    <row r="40" spans="2:7">
      <c r="B40" s="26"/>
      <c r="C40" s="2"/>
      <c r="F40" s="26"/>
      <c r="G40" s="2"/>
    </row>
    <row r="41" spans="2:7">
      <c r="B41" s="26"/>
      <c r="C41" s="2"/>
    </row>
    <row r="42" spans="2:7">
      <c r="B42" s="26"/>
      <c r="C42" s="2"/>
    </row>
    <row r="43" spans="2:7">
      <c r="B43" s="27"/>
      <c r="C43" s="41"/>
      <c r="E43" s="111" t="s">
        <v>150</v>
      </c>
      <c r="F43" s="111"/>
      <c r="G43" s="111"/>
    </row>
    <row r="44" spans="2:7">
      <c r="B44" s="26"/>
      <c r="C44" s="2"/>
      <c r="F44" s="26"/>
      <c r="G44" s="2"/>
    </row>
    <row r="45" spans="2:7">
      <c r="F45" s="26"/>
      <c r="G45" s="2"/>
    </row>
    <row r="46" spans="2:7">
      <c r="F46" s="26"/>
      <c r="G46" s="2"/>
    </row>
    <row r="47" spans="2:7">
      <c r="F47" s="26"/>
      <c r="G47" s="2"/>
    </row>
  </sheetData>
  <mergeCells count="5">
    <mergeCell ref="E43:G43"/>
    <mergeCell ref="A1:C1"/>
    <mergeCell ref="E1:G1"/>
    <mergeCell ref="A28:C28"/>
    <mergeCell ref="E28:G28"/>
  </mergeCells>
  <phoneticPr fontId="18" type="noConversion"/>
  <pageMargins left="0.7" right="0.7" top="0.7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8"/>
  <sheetViews>
    <sheetView workbookViewId="0">
      <selection activeCell="C12" sqref="C12"/>
    </sheetView>
  </sheetViews>
  <sheetFormatPr defaultColWidth="6" defaultRowHeight="15.75"/>
  <cols>
    <col min="1" max="1" width="21.7109375" style="6" bestFit="1" customWidth="1"/>
    <col min="2" max="2" width="12.7109375" style="29" bestFit="1" customWidth="1"/>
    <col min="3" max="3" width="11.7109375" style="11" bestFit="1" customWidth="1"/>
    <col min="4" max="4" width="6" style="6"/>
    <col min="5" max="5" width="11.7109375" style="11" bestFit="1" customWidth="1"/>
    <col min="6" max="6" width="6" style="6"/>
    <col min="7" max="7" width="11.5703125" style="11" bestFit="1" customWidth="1"/>
    <col min="8" max="8" width="9.85546875" style="29" bestFit="1" customWidth="1"/>
    <col min="9" max="9" width="14.7109375" style="11" customWidth="1"/>
    <col min="10" max="10" width="6" style="6"/>
    <col min="11" max="11" width="12.7109375" style="11" bestFit="1" customWidth="1"/>
    <col min="12" max="12" width="10.42578125" style="8" bestFit="1" customWidth="1"/>
    <col min="13" max="16384" width="6" style="6"/>
  </cols>
  <sheetData>
    <row r="1" spans="1:13">
      <c r="A1" s="7" t="s">
        <v>151</v>
      </c>
      <c r="C1" s="10" t="s">
        <v>152</v>
      </c>
      <c r="D1" s="9"/>
      <c r="E1" s="13" t="s">
        <v>153</v>
      </c>
      <c r="F1" s="9"/>
      <c r="G1" s="14" t="s">
        <v>154</v>
      </c>
      <c r="H1" s="51"/>
      <c r="I1" s="15" t="s">
        <v>155</v>
      </c>
      <c r="J1" s="9"/>
      <c r="K1" s="16" t="s">
        <v>156</v>
      </c>
    </row>
    <row r="2" spans="1:13" s="31" customFormat="1">
      <c r="A2" s="31" t="s">
        <v>157</v>
      </c>
      <c r="B2" s="29"/>
      <c r="H2" s="29"/>
      <c r="L2" s="31">
        <f>SUM(C2:K2)</f>
        <v>0</v>
      </c>
    </row>
    <row r="3" spans="1:13" s="56" customFormat="1" ht="33.75">
      <c r="A3" s="56" t="s">
        <v>158</v>
      </c>
      <c r="B3" s="57"/>
      <c r="C3" s="58">
        <v>100</v>
      </c>
      <c r="E3" s="58">
        <v>100</v>
      </c>
      <c r="G3" s="58">
        <v>100</v>
      </c>
      <c r="H3" s="57"/>
      <c r="I3" s="58">
        <v>100</v>
      </c>
      <c r="K3" s="58">
        <v>50</v>
      </c>
      <c r="L3" s="59"/>
      <c r="M3" s="60" t="s">
        <v>159</v>
      </c>
    </row>
    <row r="4" spans="1:13">
      <c r="A4" s="6" t="s">
        <v>160</v>
      </c>
      <c r="C4" s="11">
        <v>2000</v>
      </c>
      <c r="D4" s="11"/>
      <c r="E4" s="11">
        <f>(E2*E3)</f>
        <v>0</v>
      </c>
      <c r="F4" s="11"/>
      <c r="G4" s="11">
        <f>(G2*G3)</f>
        <v>0</v>
      </c>
      <c r="I4" s="11">
        <f>(I2*I3)</f>
        <v>0</v>
      </c>
      <c r="J4" s="11"/>
      <c r="K4" s="11">
        <f>K2*K3</f>
        <v>0</v>
      </c>
      <c r="L4" s="8">
        <f>SUM(C4:K4)</f>
        <v>2000</v>
      </c>
    </row>
    <row r="6" spans="1:13">
      <c r="A6" s="6" t="s">
        <v>161</v>
      </c>
      <c r="C6" s="11">
        <v>5</v>
      </c>
      <c r="E6" s="11">
        <v>5</v>
      </c>
      <c r="G6" s="11">
        <v>5</v>
      </c>
      <c r="K6" s="11">
        <v>5</v>
      </c>
    </row>
    <row r="7" spans="1:13">
      <c r="A7" s="6" t="s">
        <v>162</v>
      </c>
      <c r="C7" s="11">
        <v>5</v>
      </c>
      <c r="E7" s="11">
        <v>5</v>
      </c>
      <c r="G7" s="11">
        <v>5</v>
      </c>
      <c r="I7" s="11">
        <v>5</v>
      </c>
      <c r="K7" s="11">
        <v>5</v>
      </c>
    </row>
    <row r="8" spans="1:13" s="23" customFormat="1">
      <c r="A8" s="23" t="s">
        <v>163</v>
      </c>
      <c r="B8" s="42"/>
      <c r="C8" s="24">
        <v>4.5</v>
      </c>
      <c r="E8" s="24">
        <v>4.5</v>
      </c>
      <c r="G8" s="24">
        <v>4.5</v>
      </c>
      <c r="H8" s="42"/>
      <c r="I8" s="24">
        <v>4.5</v>
      </c>
      <c r="K8" s="24">
        <v>4.5</v>
      </c>
      <c r="L8" s="25"/>
    </row>
    <row r="10" spans="1:13">
      <c r="A10" s="6" t="s">
        <v>164</v>
      </c>
      <c r="C10" s="11">
        <f>SUM(C6:C8)</f>
        <v>14.5</v>
      </c>
      <c r="E10" s="11">
        <f>SUM(E6:E8)</f>
        <v>14.5</v>
      </c>
      <c r="G10" s="11">
        <f>SUM(G6:G8)</f>
        <v>14.5</v>
      </c>
      <c r="I10" s="11">
        <f>SUM(I6:I8)</f>
        <v>9.5</v>
      </c>
      <c r="K10" s="11">
        <f>SUM(K6:K8)</f>
        <v>14.5</v>
      </c>
    </row>
    <row r="11" spans="1:13">
      <c r="A11" s="6" t="s">
        <v>165</v>
      </c>
      <c r="C11" s="12">
        <v>29</v>
      </c>
      <c r="E11" s="12">
        <f>E10*E2</f>
        <v>0</v>
      </c>
      <c r="G11" s="12">
        <f>G10*G2</f>
        <v>0</v>
      </c>
      <c r="I11" s="12">
        <f>I10*I2</f>
        <v>0</v>
      </c>
      <c r="K11" s="12">
        <f>K10*K2</f>
        <v>0</v>
      </c>
      <c r="L11" s="8">
        <f>SUM(C11:K11)</f>
        <v>29</v>
      </c>
    </row>
    <row r="12" spans="1:13">
      <c r="A12" s="6" t="s">
        <v>166</v>
      </c>
      <c r="C12" s="11">
        <f>C4-C11</f>
        <v>1971</v>
      </c>
      <c r="E12" s="11">
        <f>E4-E11</f>
        <v>0</v>
      </c>
      <c r="G12" s="11">
        <f>G4-G11</f>
        <v>0</v>
      </c>
      <c r="I12" s="11">
        <f>I4-I11</f>
        <v>0</v>
      </c>
      <c r="K12" s="11">
        <f>K4-K11</f>
        <v>0</v>
      </c>
      <c r="L12" s="8">
        <f>SUM(C12:K12)</f>
        <v>1971</v>
      </c>
    </row>
    <row r="15" spans="1:13">
      <c r="A15" s="6" t="s">
        <v>167</v>
      </c>
      <c r="B15" s="29">
        <v>0.4</v>
      </c>
      <c r="C15" s="11">
        <f>C12*B15</f>
        <v>788.40000000000009</v>
      </c>
      <c r="D15" s="29">
        <v>0.5</v>
      </c>
      <c r="E15" s="11">
        <f>E12*D15</f>
        <v>0</v>
      </c>
      <c r="F15" s="29">
        <v>0.5</v>
      </c>
      <c r="G15" s="11">
        <f>G12*F15</f>
        <v>0</v>
      </c>
      <c r="H15" s="29">
        <v>0.3</v>
      </c>
      <c r="I15" s="11">
        <f>I12*H15</f>
        <v>0</v>
      </c>
      <c r="J15" s="29">
        <v>0.6</v>
      </c>
      <c r="K15" s="11">
        <f>K12*J15</f>
        <v>0</v>
      </c>
    </row>
    <row r="16" spans="1:13">
      <c r="A16" s="6" t="s">
        <v>168</v>
      </c>
      <c r="B16" s="29">
        <v>0.3</v>
      </c>
      <c r="C16" s="11">
        <f>C12*B16</f>
        <v>591.29999999999995</v>
      </c>
      <c r="D16" s="29">
        <v>0.3</v>
      </c>
      <c r="E16" s="11">
        <f>E12*D16</f>
        <v>0</v>
      </c>
      <c r="F16" s="29">
        <v>0.3</v>
      </c>
      <c r="G16" s="11">
        <f>G12*F16</f>
        <v>0</v>
      </c>
      <c r="H16" s="29">
        <v>0.25</v>
      </c>
      <c r="I16" s="11">
        <f>I12*H16</f>
        <v>0</v>
      </c>
      <c r="J16" s="29">
        <v>0.4</v>
      </c>
      <c r="K16" s="11">
        <f>K12*J16</f>
        <v>0</v>
      </c>
    </row>
    <row r="17" spans="1:13">
      <c r="A17" s="6" t="s">
        <v>169</v>
      </c>
      <c r="B17" s="29">
        <v>0.2</v>
      </c>
      <c r="C17" s="11">
        <f>C12*B17</f>
        <v>394.20000000000005</v>
      </c>
      <c r="D17" s="29">
        <v>0.2</v>
      </c>
      <c r="E17" s="11">
        <f>E12*D17</f>
        <v>0</v>
      </c>
      <c r="F17" s="29">
        <v>0.2</v>
      </c>
      <c r="G17" s="11">
        <f>G12*F17</f>
        <v>0</v>
      </c>
      <c r="H17" s="29">
        <v>0.2</v>
      </c>
      <c r="I17" s="11">
        <f>I12*H17</f>
        <v>0</v>
      </c>
      <c r="K17" s="11">
        <f>K12*J17</f>
        <v>0</v>
      </c>
    </row>
    <row r="18" spans="1:13">
      <c r="A18" s="6" t="s">
        <v>170</v>
      </c>
      <c r="B18" s="29">
        <v>0.1</v>
      </c>
      <c r="C18" s="11">
        <f>C12*B18</f>
        <v>197.10000000000002</v>
      </c>
      <c r="E18" s="11">
        <f>E12*D18</f>
        <v>0</v>
      </c>
      <c r="G18" s="11">
        <f>G12*F18</f>
        <v>0</v>
      </c>
      <c r="H18" s="29">
        <v>0.15</v>
      </c>
      <c r="I18" s="11">
        <f>I12*H18</f>
        <v>0</v>
      </c>
      <c r="K18" s="11">
        <f>K12*J18</f>
        <v>0</v>
      </c>
    </row>
    <row r="19" spans="1:13">
      <c r="A19" s="6" t="s">
        <v>171</v>
      </c>
      <c r="C19" s="11">
        <f>C12*B19</f>
        <v>0</v>
      </c>
      <c r="E19" s="11">
        <f>E12*D19</f>
        <v>0</v>
      </c>
      <c r="G19" s="11">
        <f>G12*F19</f>
        <v>0</v>
      </c>
      <c r="H19" s="29">
        <v>0.1</v>
      </c>
      <c r="I19" s="11">
        <f>I12*H19</f>
        <v>0</v>
      </c>
      <c r="K19" s="11">
        <f>K12*J19</f>
        <v>0</v>
      </c>
    </row>
    <row r="20" spans="1:13">
      <c r="A20" s="6" t="s">
        <v>172</v>
      </c>
      <c r="C20" s="11">
        <f>C12*B20</f>
        <v>0</v>
      </c>
      <c r="E20" s="11">
        <f>E12*D20</f>
        <v>0</v>
      </c>
      <c r="G20" s="11">
        <f>G12*F20</f>
        <v>0</v>
      </c>
      <c r="H20" s="29">
        <v>0</v>
      </c>
      <c r="I20" s="11">
        <f>I12*H20</f>
        <v>0</v>
      </c>
      <c r="K20" s="11">
        <f>K12*J20</f>
        <v>0</v>
      </c>
    </row>
    <row r="21" spans="1:13">
      <c r="A21" s="6" t="s">
        <v>173</v>
      </c>
      <c r="C21" s="11">
        <f>C12*B21</f>
        <v>0</v>
      </c>
      <c r="E21" s="11">
        <f>E12*D21</f>
        <v>0</v>
      </c>
      <c r="G21" s="11">
        <f>G12*F21</f>
        <v>0</v>
      </c>
      <c r="I21" s="11">
        <f>I12*H21</f>
        <v>0</v>
      </c>
      <c r="K21" s="11">
        <f>K12*J21</f>
        <v>0</v>
      </c>
    </row>
    <row r="22" spans="1:13">
      <c r="A22" s="6" t="s">
        <v>174</v>
      </c>
      <c r="C22" s="11">
        <f>C12*B22</f>
        <v>0</v>
      </c>
      <c r="E22" s="11">
        <f>E12*D22</f>
        <v>0</v>
      </c>
      <c r="G22" s="11">
        <f>G12*F22</f>
        <v>0</v>
      </c>
      <c r="I22" s="11">
        <f>I12*H22</f>
        <v>0</v>
      </c>
      <c r="K22" s="11">
        <f>K12*J22</f>
        <v>0</v>
      </c>
    </row>
    <row r="23" spans="1:13">
      <c r="A23" s="6" t="s">
        <v>175</v>
      </c>
      <c r="C23" s="11">
        <f>C12*B23</f>
        <v>0</v>
      </c>
      <c r="E23" s="11">
        <f>E12*D23</f>
        <v>0</v>
      </c>
      <c r="G23" s="11">
        <f>G12*F23</f>
        <v>0</v>
      </c>
      <c r="I23" s="11">
        <f>I12*H23</f>
        <v>0</v>
      </c>
      <c r="K23" s="11">
        <f>K12*J23</f>
        <v>0</v>
      </c>
    </row>
    <row r="24" spans="1:13">
      <c r="A24" s="6" t="s">
        <v>176</v>
      </c>
      <c r="C24" s="12">
        <f>C12*B24</f>
        <v>0</v>
      </c>
      <c r="E24" s="12">
        <f>E12*D24</f>
        <v>0</v>
      </c>
      <c r="G24" s="12">
        <f>G12*F24</f>
        <v>0</v>
      </c>
      <c r="I24" s="12">
        <f>I12*H24</f>
        <v>0</v>
      </c>
      <c r="K24" s="12">
        <f>K12*J24</f>
        <v>0</v>
      </c>
    </row>
    <row r="25" spans="1:13">
      <c r="B25" s="29">
        <f>SUM(B15:B24)</f>
        <v>0.99999999999999989</v>
      </c>
      <c r="C25" s="11">
        <f>SUM(C15:C24)</f>
        <v>1971</v>
      </c>
      <c r="E25" s="11">
        <f>SUM(E15:E24)</f>
        <v>0</v>
      </c>
      <c r="G25" s="11">
        <f>SUM(G15:G24)</f>
        <v>0</v>
      </c>
      <c r="I25" s="11">
        <f>SUM(I15:I24)</f>
        <v>0</v>
      </c>
      <c r="K25" s="11">
        <f>SUM(K15:K24)</f>
        <v>0</v>
      </c>
      <c r="L25" s="8">
        <f>C25+E25+G25+I25+K25</f>
        <v>1971</v>
      </c>
      <c r="M25" s="6" t="s">
        <v>177</v>
      </c>
    </row>
    <row r="28" spans="1:13">
      <c r="A28" s="7" t="s">
        <v>178</v>
      </c>
      <c r="C28" s="10" t="s">
        <v>152</v>
      </c>
      <c r="D28" s="9"/>
      <c r="E28" s="13" t="s">
        <v>153</v>
      </c>
      <c r="F28" s="9"/>
      <c r="G28" s="14" t="s">
        <v>154</v>
      </c>
      <c r="H28" s="51"/>
      <c r="I28" s="15" t="s">
        <v>155</v>
      </c>
      <c r="J28" s="9"/>
      <c r="K28" s="16" t="s">
        <v>156</v>
      </c>
    </row>
    <row r="29" spans="1:13" s="43" customFormat="1">
      <c r="A29" s="43" t="s">
        <v>157</v>
      </c>
      <c r="B29" s="47"/>
      <c r="H29" s="29"/>
      <c r="L29" s="43">
        <f>SUM(C29:K29)</f>
        <v>0</v>
      </c>
    </row>
    <row r="30" spans="1:13" s="56" customFormat="1">
      <c r="A30" s="56" t="s">
        <v>158</v>
      </c>
      <c r="B30" s="57"/>
      <c r="C30" s="58">
        <v>100</v>
      </c>
      <c r="E30" s="58">
        <v>100</v>
      </c>
      <c r="G30" s="58">
        <v>100</v>
      </c>
      <c r="H30" s="57"/>
      <c r="I30" s="58">
        <v>100</v>
      </c>
      <c r="K30" s="58">
        <v>50</v>
      </c>
      <c r="L30" s="59"/>
    </row>
    <row r="31" spans="1:13">
      <c r="A31" s="6" t="s">
        <v>160</v>
      </c>
      <c r="C31" s="11">
        <f>(C29*C30)</f>
        <v>0</v>
      </c>
      <c r="D31" s="11"/>
      <c r="E31" s="11">
        <f>(E29*E30)</f>
        <v>0</v>
      </c>
      <c r="F31" s="11"/>
      <c r="G31" s="11">
        <f>(G29*G30)</f>
        <v>0</v>
      </c>
      <c r="I31" s="11">
        <f>(I29*I30)</f>
        <v>0</v>
      </c>
      <c r="K31" s="11">
        <f>K29*K30</f>
        <v>0</v>
      </c>
      <c r="L31" s="8">
        <f>SUM(C31:K31)</f>
        <v>0</v>
      </c>
    </row>
    <row r="33" spans="1:12">
      <c r="A33" s="6" t="s">
        <v>161</v>
      </c>
      <c r="C33" s="11">
        <v>5</v>
      </c>
      <c r="E33" s="11">
        <v>5</v>
      </c>
      <c r="G33" s="11">
        <v>5</v>
      </c>
      <c r="K33" s="11">
        <v>5</v>
      </c>
    </row>
    <row r="34" spans="1:12">
      <c r="A34" s="6" t="s">
        <v>162</v>
      </c>
      <c r="C34" s="11">
        <v>5</v>
      </c>
      <c r="E34" s="11">
        <v>5</v>
      </c>
      <c r="G34" s="11">
        <v>5</v>
      </c>
      <c r="I34" s="11">
        <v>5</v>
      </c>
      <c r="K34" s="11">
        <v>5</v>
      </c>
    </row>
    <row r="35" spans="1:12" s="23" customFormat="1">
      <c r="A35" s="23" t="s">
        <v>163</v>
      </c>
      <c r="B35" s="42"/>
      <c r="C35" s="24">
        <v>4.5</v>
      </c>
      <c r="E35" s="24">
        <v>4.5</v>
      </c>
      <c r="G35" s="24">
        <v>4.5</v>
      </c>
      <c r="H35" s="42"/>
      <c r="I35" s="24">
        <v>4.5</v>
      </c>
      <c r="K35" s="24">
        <v>4.5</v>
      </c>
      <c r="L35" s="25"/>
    </row>
    <row r="37" spans="1:12">
      <c r="A37" s="6" t="s">
        <v>164</v>
      </c>
      <c r="C37" s="11">
        <f>SUM(C33:C35)</f>
        <v>14.5</v>
      </c>
      <c r="E37" s="11">
        <f>SUM(E33:E35)</f>
        <v>14.5</v>
      </c>
      <c r="G37" s="11">
        <f>SUM(G33:G35)</f>
        <v>14.5</v>
      </c>
      <c r="I37" s="11">
        <f>SUM(I33:I35)</f>
        <v>9.5</v>
      </c>
      <c r="K37" s="11">
        <f>SUM(K33:K35)</f>
        <v>14.5</v>
      </c>
    </row>
    <row r="38" spans="1:12">
      <c r="A38" s="6" t="s">
        <v>165</v>
      </c>
      <c r="C38" s="12">
        <f>C37*C29</f>
        <v>0</v>
      </c>
      <c r="E38" s="12">
        <f>E37*E29</f>
        <v>0</v>
      </c>
      <c r="G38" s="12">
        <f>G37*G29</f>
        <v>0</v>
      </c>
      <c r="I38" s="12">
        <f>I37*I29</f>
        <v>0</v>
      </c>
      <c r="K38" s="12">
        <f>K37*K29</f>
        <v>0</v>
      </c>
      <c r="L38" s="8">
        <f>SUM(C38:K38)</f>
        <v>0</v>
      </c>
    </row>
    <row r="39" spans="1:12">
      <c r="A39" s="6" t="s">
        <v>166</v>
      </c>
      <c r="C39" s="11">
        <f>C31-C38</f>
        <v>0</v>
      </c>
      <c r="E39" s="11">
        <f>E31-E38</f>
        <v>0</v>
      </c>
      <c r="G39" s="11">
        <f>G31-G38</f>
        <v>0</v>
      </c>
      <c r="I39" s="11">
        <f>I31-I38</f>
        <v>0</v>
      </c>
      <c r="K39" s="11">
        <f>K31-K38</f>
        <v>0</v>
      </c>
      <c r="L39" s="8">
        <f>SUM(C39:K39)</f>
        <v>0</v>
      </c>
    </row>
    <row r="42" spans="1:12">
      <c r="A42" s="6" t="s">
        <v>167</v>
      </c>
      <c r="B42" s="29">
        <v>0.4</v>
      </c>
      <c r="C42" s="11">
        <f>C39*B42</f>
        <v>0</v>
      </c>
      <c r="D42" s="29">
        <v>0.5</v>
      </c>
      <c r="E42" s="11">
        <f>E39*D42</f>
        <v>0</v>
      </c>
      <c r="F42" s="29">
        <v>0.6</v>
      </c>
      <c r="G42" s="11">
        <f>G39*F42</f>
        <v>0</v>
      </c>
      <c r="H42" s="29">
        <v>0.3</v>
      </c>
      <c r="I42" s="11">
        <f>I39*H42</f>
        <v>0</v>
      </c>
      <c r="J42" s="29">
        <v>0.6</v>
      </c>
      <c r="K42" s="11">
        <f>K39*J42</f>
        <v>0</v>
      </c>
    </row>
    <row r="43" spans="1:12">
      <c r="A43" s="6" t="s">
        <v>168</v>
      </c>
      <c r="B43" s="29">
        <v>0.3</v>
      </c>
      <c r="C43" s="11">
        <f>C39*B43</f>
        <v>0</v>
      </c>
      <c r="D43" s="29">
        <v>0.3</v>
      </c>
      <c r="E43" s="11">
        <f>E39*D43</f>
        <v>0</v>
      </c>
      <c r="F43" s="29">
        <v>0.4</v>
      </c>
      <c r="G43" s="11">
        <f>G39*F43</f>
        <v>0</v>
      </c>
      <c r="H43" s="29">
        <v>0.25</v>
      </c>
      <c r="I43" s="11">
        <f>I39*H43</f>
        <v>0</v>
      </c>
      <c r="J43" s="29">
        <v>0.4</v>
      </c>
      <c r="K43" s="11">
        <f>K39*J43</f>
        <v>0</v>
      </c>
    </row>
    <row r="44" spans="1:12">
      <c r="A44" s="6" t="s">
        <v>169</v>
      </c>
      <c r="B44" s="29">
        <v>0.2</v>
      </c>
      <c r="C44" s="11">
        <f>C39*B44</f>
        <v>0</v>
      </c>
      <c r="D44" s="29">
        <v>0.2</v>
      </c>
      <c r="E44" s="11">
        <f>E39*D44</f>
        <v>0</v>
      </c>
      <c r="G44" s="11">
        <f>G39*F44</f>
        <v>0</v>
      </c>
      <c r="H44" s="29">
        <v>0.2</v>
      </c>
      <c r="I44" s="11">
        <f>I39*H44</f>
        <v>0</v>
      </c>
      <c r="K44" s="11">
        <f>K39*J44</f>
        <v>0</v>
      </c>
    </row>
    <row r="45" spans="1:12">
      <c r="A45" s="6" t="s">
        <v>170</v>
      </c>
      <c r="B45" s="29">
        <v>0.1</v>
      </c>
      <c r="C45" s="11">
        <f>C39*B45</f>
        <v>0</v>
      </c>
      <c r="E45" s="11">
        <f>E39*D45</f>
        <v>0</v>
      </c>
      <c r="G45" s="11">
        <f>G39*F45</f>
        <v>0</v>
      </c>
      <c r="H45" s="29">
        <v>0.15</v>
      </c>
      <c r="I45" s="11">
        <f>I39*H45</f>
        <v>0</v>
      </c>
      <c r="K45" s="11">
        <f>K39*J45</f>
        <v>0</v>
      </c>
    </row>
    <row r="46" spans="1:12">
      <c r="A46" s="6" t="s">
        <v>171</v>
      </c>
      <c r="C46" s="11">
        <f>C39*B46</f>
        <v>0</v>
      </c>
      <c r="E46" s="11">
        <f>E39*D46</f>
        <v>0</v>
      </c>
      <c r="G46" s="11">
        <f>G39*F46</f>
        <v>0</v>
      </c>
      <c r="H46" s="29">
        <v>0.1</v>
      </c>
      <c r="I46" s="11">
        <f>I39*H46</f>
        <v>0</v>
      </c>
      <c r="K46" s="11">
        <f>K39*J46</f>
        <v>0</v>
      </c>
    </row>
    <row r="47" spans="1:12">
      <c r="A47" s="6" t="s">
        <v>172</v>
      </c>
      <c r="C47" s="11">
        <f>C39*B47</f>
        <v>0</v>
      </c>
      <c r="E47" s="11">
        <f>E39*D47</f>
        <v>0</v>
      </c>
      <c r="G47" s="11">
        <f>G39*F47</f>
        <v>0</v>
      </c>
      <c r="I47" s="11">
        <f>I39*H47</f>
        <v>0</v>
      </c>
      <c r="K47" s="11">
        <f>K39*J47</f>
        <v>0</v>
      </c>
    </row>
    <row r="48" spans="1:12">
      <c r="A48" s="6" t="s">
        <v>173</v>
      </c>
      <c r="C48" s="11">
        <f>C39*B48</f>
        <v>0</v>
      </c>
      <c r="E48" s="11">
        <f>E39*D48</f>
        <v>0</v>
      </c>
      <c r="G48" s="11">
        <f>G39*F48</f>
        <v>0</v>
      </c>
      <c r="I48" s="11">
        <f>I39*H48</f>
        <v>0</v>
      </c>
      <c r="K48" s="11">
        <f>K39*J48</f>
        <v>0</v>
      </c>
    </row>
    <row r="49" spans="1:13">
      <c r="A49" s="6" t="s">
        <v>174</v>
      </c>
      <c r="C49" s="11">
        <f>C39*B49</f>
        <v>0</v>
      </c>
      <c r="E49" s="11">
        <f>E39*D49</f>
        <v>0</v>
      </c>
      <c r="G49" s="11">
        <f>G39*F49</f>
        <v>0</v>
      </c>
      <c r="I49" s="11">
        <f>I39*H49</f>
        <v>0</v>
      </c>
      <c r="K49" s="11">
        <f>K39*J49</f>
        <v>0</v>
      </c>
    </row>
    <row r="50" spans="1:13">
      <c r="A50" s="6" t="s">
        <v>175</v>
      </c>
      <c r="C50" s="11">
        <f>C39*B50</f>
        <v>0</v>
      </c>
      <c r="E50" s="11">
        <f>E39*D50</f>
        <v>0</v>
      </c>
      <c r="G50" s="11">
        <f>G39*F50</f>
        <v>0</v>
      </c>
      <c r="I50" s="11">
        <f>I39*H50</f>
        <v>0</v>
      </c>
      <c r="K50" s="11">
        <f>K39*J50</f>
        <v>0</v>
      </c>
    </row>
    <row r="51" spans="1:13">
      <c r="A51" s="6" t="s">
        <v>176</v>
      </c>
      <c r="C51" s="12">
        <f>C39*B51</f>
        <v>0</v>
      </c>
      <c r="E51" s="12">
        <f>E39*D51</f>
        <v>0</v>
      </c>
      <c r="G51" s="12">
        <f>G39*F51</f>
        <v>0</v>
      </c>
      <c r="I51" s="12">
        <f>I39*H51</f>
        <v>0</v>
      </c>
      <c r="K51" s="12">
        <f>K39*J51</f>
        <v>0</v>
      </c>
    </row>
    <row r="52" spans="1:13">
      <c r="B52" s="29">
        <f>SUM(B42:B51)</f>
        <v>0.99999999999999989</v>
      </c>
      <c r="C52" s="11">
        <f>SUM(C42:C51)</f>
        <v>0</v>
      </c>
      <c r="E52" s="11">
        <f>SUM(E42:E51)</f>
        <v>0</v>
      </c>
      <c r="G52" s="11">
        <f>SUM(G42:G51)</f>
        <v>0</v>
      </c>
      <c r="I52" s="11">
        <f>SUM(I42:I51)</f>
        <v>0</v>
      </c>
      <c r="K52" s="11">
        <f>SUM(K42:K51)</f>
        <v>0</v>
      </c>
      <c r="L52" s="8">
        <f>C52+E52+G52+I52+K52</f>
        <v>0</v>
      </c>
      <c r="M52" s="6" t="s">
        <v>179</v>
      </c>
    </row>
    <row r="55" spans="1:13">
      <c r="A55" s="7" t="s">
        <v>180</v>
      </c>
      <c r="I55" s="11" t="s">
        <v>181</v>
      </c>
      <c r="K55" s="11">
        <f>L4+L31</f>
        <v>2000</v>
      </c>
    </row>
    <row r="56" spans="1:13">
      <c r="A56" s="6" t="s">
        <v>182</v>
      </c>
      <c r="B56" s="30">
        <f>L25+L52</f>
        <v>1971</v>
      </c>
    </row>
    <row r="57" spans="1:13">
      <c r="A57" s="6" t="s">
        <v>183</v>
      </c>
      <c r="B57" s="44">
        <f>(C2+E2+G2 +K2+C29+E29+G29+K29)*C6</f>
        <v>0</v>
      </c>
    </row>
    <row r="58" spans="1:13">
      <c r="A58" s="6" t="s">
        <v>184</v>
      </c>
      <c r="B58" s="44">
        <f>(L2+L29)*C7</f>
        <v>0</v>
      </c>
    </row>
    <row r="59" spans="1:13">
      <c r="A59" s="6" t="s">
        <v>185</v>
      </c>
      <c r="B59" s="44">
        <f>(L2+L29)*C8</f>
        <v>0</v>
      </c>
      <c r="H59" s="30"/>
    </row>
    <row r="60" spans="1:13">
      <c r="A60" s="6" t="s">
        <v>186</v>
      </c>
      <c r="B60" s="45"/>
    </row>
    <row r="61" spans="1:13">
      <c r="B61" s="30">
        <f>SUM(B56:B60)</f>
        <v>1971</v>
      </c>
    </row>
    <row r="62" spans="1:13">
      <c r="B62" s="30"/>
    </row>
    <row r="63" spans="1:13">
      <c r="A63" s="6" t="s">
        <v>187</v>
      </c>
      <c r="B63" s="30"/>
      <c r="I63" s="11" t="s">
        <v>188</v>
      </c>
      <c r="J63" s="6" t="s">
        <v>189</v>
      </c>
    </row>
    <row r="64" spans="1:13">
      <c r="B64" s="30"/>
      <c r="I64" s="11" t="s">
        <v>188</v>
      </c>
      <c r="J64" s="6" t="s">
        <v>189</v>
      </c>
    </row>
    <row r="65" spans="2:15">
      <c r="B65" s="30"/>
      <c r="I65" s="11" t="s">
        <v>188</v>
      </c>
      <c r="J65" s="6" t="s">
        <v>189</v>
      </c>
    </row>
    <row r="66" spans="2:15">
      <c r="B66" s="30"/>
      <c r="I66" s="12">
        <f>B68</f>
        <v>0</v>
      </c>
      <c r="J66" s="6" t="s">
        <v>190</v>
      </c>
    </row>
    <row r="67" spans="2:15">
      <c r="B67" s="46"/>
      <c r="I67" s="11" t="e">
        <f>I63+I64+I65-I66</f>
        <v>#VALUE!</v>
      </c>
      <c r="J67" s="6" t="s">
        <v>191</v>
      </c>
      <c r="O67" s="6" t="s">
        <v>192</v>
      </c>
    </row>
    <row r="68" spans="2:15">
      <c r="B68" s="30">
        <f>SUM(B63:B67)</f>
        <v>0</v>
      </c>
    </row>
  </sheetData>
  <phoneticPr fontId="1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1"/>
  <sheetViews>
    <sheetView workbookViewId="0">
      <selection activeCell="D11" sqref="D11"/>
    </sheetView>
  </sheetViews>
  <sheetFormatPr defaultRowHeight="15"/>
  <cols>
    <col min="1" max="1" width="4.140625" bestFit="1" customWidth="1"/>
    <col min="2" max="2" width="19.85546875" customWidth="1"/>
    <col min="3" max="3" width="10" customWidth="1"/>
    <col min="4" max="4" width="11" style="2" bestFit="1" customWidth="1"/>
    <col min="5" max="5" width="8" customWidth="1"/>
    <col min="6" max="6" width="8.42578125" customWidth="1"/>
    <col min="7" max="7" width="8.7109375" customWidth="1"/>
    <col min="9" max="9" width="8.28515625" customWidth="1"/>
    <col min="12" max="12" width="9.85546875" style="2" bestFit="1" customWidth="1"/>
  </cols>
  <sheetData>
    <row r="1" spans="1:12" s="3" customFormat="1" ht="18.75">
      <c r="B1" s="3" t="s">
        <v>193</v>
      </c>
      <c r="C1" s="3" t="s">
        <v>194</v>
      </c>
      <c r="D1" s="4" t="s">
        <v>195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 t="s">
        <v>196</v>
      </c>
      <c r="L1" s="4" t="s">
        <v>197</v>
      </c>
    </row>
    <row r="2" spans="1:12" s="3" customFormat="1" ht="18.75">
      <c r="A2" s="35">
        <v>1</v>
      </c>
      <c r="B2" s="62" t="s">
        <v>67</v>
      </c>
      <c r="C2" s="62" t="s">
        <v>108</v>
      </c>
      <c r="D2" s="4">
        <v>6.9409722222222225E-4</v>
      </c>
      <c r="E2" s="3">
        <v>30</v>
      </c>
      <c r="F2" s="3">
        <v>30</v>
      </c>
      <c r="G2" s="3">
        <v>30</v>
      </c>
      <c r="H2" s="3">
        <v>30</v>
      </c>
      <c r="I2" s="3">
        <v>30</v>
      </c>
      <c r="J2" s="3">
        <v>30</v>
      </c>
      <c r="K2" s="3">
        <v>180</v>
      </c>
      <c r="L2" s="4">
        <v>3.7740740740740742E-3</v>
      </c>
    </row>
    <row r="3" spans="1:12" s="3" customFormat="1" ht="18.75">
      <c r="A3" s="35">
        <v>2</v>
      </c>
      <c r="B3" s="62" t="s">
        <v>82</v>
      </c>
      <c r="C3" s="62" t="s">
        <v>85</v>
      </c>
      <c r="D3" s="4">
        <v>5.3009259259259253E-4</v>
      </c>
      <c r="E3" s="3">
        <v>30</v>
      </c>
      <c r="F3" s="3">
        <v>30</v>
      </c>
      <c r="G3" s="3">
        <v>30</v>
      </c>
      <c r="H3" s="3">
        <v>30</v>
      </c>
      <c r="I3" s="3">
        <v>30</v>
      </c>
      <c r="J3" s="3">
        <v>30</v>
      </c>
      <c r="K3" s="3">
        <v>180</v>
      </c>
      <c r="L3" s="4">
        <v>4.1944444444444442E-3</v>
      </c>
    </row>
    <row r="4" spans="1:12" s="3" customFormat="1" ht="18.75">
      <c r="A4" s="35">
        <v>3</v>
      </c>
      <c r="B4" s="62" t="s">
        <v>28</v>
      </c>
      <c r="C4" s="62" t="s">
        <v>37</v>
      </c>
      <c r="D4" s="4">
        <v>1.312384259259259E-3</v>
      </c>
      <c r="E4" s="3">
        <v>30</v>
      </c>
      <c r="F4" s="3">
        <v>30</v>
      </c>
      <c r="G4" s="3">
        <v>30</v>
      </c>
      <c r="H4" s="3">
        <v>30</v>
      </c>
      <c r="I4" s="3">
        <v>30</v>
      </c>
      <c r="J4" s="3">
        <v>20</v>
      </c>
      <c r="K4" s="3">
        <v>170</v>
      </c>
      <c r="L4" s="4">
        <v>4.8611111111111112E-3</v>
      </c>
    </row>
    <row r="5" spans="1:12" s="3" customFormat="1" ht="18.75">
      <c r="A5" s="35">
        <v>4</v>
      </c>
      <c r="B5" s="62" t="s">
        <v>28</v>
      </c>
      <c r="C5" s="62" t="s">
        <v>29</v>
      </c>
      <c r="D5" s="73">
        <v>2.4062499999999998E-4</v>
      </c>
      <c r="E5" s="3">
        <v>30</v>
      </c>
      <c r="F5" s="3">
        <v>30</v>
      </c>
      <c r="G5" s="3">
        <v>30</v>
      </c>
      <c r="H5" s="3">
        <v>30</v>
      </c>
      <c r="I5" s="3">
        <v>30</v>
      </c>
      <c r="J5" s="3">
        <v>0</v>
      </c>
      <c r="K5" s="3">
        <v>150</v>
      </c>
      <c r="L5" s="73">
        <v>4.8611111111111112E-3</v>
      </c>
    </row>
    <row r="6" spans="1:12" s="3" customFormat="1" ht="18.75">
      <c r="A6" s="35">
        <v>5</v>
      </c>
      <c r="B6" s="62" t="s">
        <v>67</v>
      </c>
      <c r="C6" s="65" t="s">
        <v>72</v>
      </c>
      <c r="D6" s="4">
        <v>6.0543981481481484E-4</v>
      </c>
      <c r="E6" s="3">
        <v>30</v>
      </c>
      <c r="F6" s="3">
        <v>30</v>
      </c>
      <c r="G6" s="3">
        <v>30</v>
      </c>
      <c r="H6" s="3">
        <v>30</v>
      </c>
      <c r="I6" s="3">
        <v>30</v>
      </c>
      <c r="J6" s="3">
        <v>0</v>
      </c>
      <c r="K6" s="3">
        <v>150</v>
      </c>
      <c r="L6" s="4">
        <v>4.8611111111111112E-3</v>
      </c>
    </row>
    <row r="7" spans="1:12" s="3" customFormat="1" ht="18.75">
      <c r="A7" s="35">
        <v>6</v>
      </c>
      <c r="B7" s="62" t="s">
        <v>32</v>
      </c>
      <c r="C7" s="62" t="s">
        <v>33</v>
      </c>
      <c r="D7" s="4">
        <v>4.1666666666666669E-4</v>
      </c>
      <c r="E7" s="3">
        <v>30</v>
      </c>
      <c r="F7" s="3">
        <v>30</v>
      </c>
      <c r="G7" s="3">
        <v>30</v>
      </c>
      <c r="H7" s="3">
        <v>30</v>
      </c>
      <c r="I7" s="3">
        <v>0</v>
      </c>
      <c r="J7" s="3">
        <v>0</v>
      </c>
      <c r="K7" s="3">
        <v>120</v>
      </c>
      <c r="L7" s="4">
        <v>4.8611111111111112E-3</v>
      </c>
    </row>
    <row r="8" spans="1:12" s="3" customFormat="1" ht="18.75">
      <c r="A8" s="35">
        <v>7</v>
      </c>
      <c r="B8" s="62" t="s">
        <v>82</v>
      </c>
      <c r="C8" s="62" t="s">
        <v>83</v>
      </c>
      <c r="D8" s="4">
        <v>5.7256944444444445E-4</v>
      </c>
      <c r="E8" s="3">
        <v>30</v>
      </c>
      <c r="F8" s="3">
        <v>30</v>
      </c>
      <c r="G8" s="3">
        <v>30</v>
      </c>
      <c r="H8" s="3">
        <v>30</v>
      </c>
      <c r="I8" s="3">
        <v>0</v>
      </c>
      <c r="J8" s="3">
        <v>0</v>
      </c>
      <c r="K8" s="3">
        <v>120</v>
      </c>
      <c r="L8" s="4">
        <v>4.8611111111111112E-3</v>
      </c>
    </row>
    <row r="9" spans="1:12" s="3" customFormat="1" ht="18.75">
      <c r="A9" s="35">
        <v>8</v>
      </c>
      <c r="B9" s="62" t="s">
        <v>6</v>
      </c>
      <c r="C9" s="62" t="s">
        <v>7</v>
      </c>
      <c r="D9" s="4">
        <v>9.0393518518518525E-4</v>
      </c>
      <c r="E9" s="3">
        <v>30</v>
      </c>
      <c r="F9" s="3">
        <v>30</v>
      </c>
      <c r="G9" s="3">
        <v>30</v>
      </c>
      <c r="H9" s="3">
        <v>30</v>
      </c>
      <c r="I9" s="3">
        <v>0</v>
      </c>
      <c r="J9" s="3">
        <v>0</v>
      </c>
      <c r="K9" s="3">
        <v>120</v>
      </c>
      <c r="L9" s="4">
        <v>4.8611111111111112E-3</v>
      </c>
    </row>
    <row r="10" spans="1:12" s="3" customFormat="1" ht="18.75">
      <c r="A10" s="35">
        <v>9</v>
      </c>
      <c r="B10" s="62" t="s">
        <v>20</v>
      </c>
      <c r="C10" s="62" t="s">
        <v>21</v>
      </c>
      <c r="D10" s="4">
        <v>9.511574074074074E-4</v>
      </c>
      <c r="E10" s="3">
        <v>30</v>
      </c>
      <c r="F10" s="3">
        <v>30</v>
      </c>
      <c r="G10" s="3">
        <v>30</v>
      </c>
      <c r="H10" s="3">
        <v>30</v>
      </c>
      <c r="I10" s="3">
        <v>0</v>
      </c>
      <c r="J10" s="3">
        <v>0</v>
      </c>
      <c r="K10" s="3">
        <v>120</v>
      </c>
      <c r="L10" s="4">
        <v>4.8611111111111112E-3</v>
      </c>
    </row>
    <row r="11" spans="1:12" s="3" customFormat="1" ht="18.75">
      <c r="A11" s="35">
        <v>10</v>
      </c>
      <c r="B11" s="62" t="s">
        <v>12</v>
      </c>
      <c r="C11" s="65" t="s">
        <v>198</v>
      </c>
      <c r="D11" s="73">
        <v>1.5449074074074074E-3</v>
      </c>
      <c r="E11" s="3">
        <v>30</v>
      </c>
      <c r="F11" s="3">
        <v>30</v>
      </c>
      <c r="G11" s="3">
        <v>30</v>
      </c>
      <c r="H11" s="3">
        <v>30</v>
      </c>
      <c r="I11" s="3">
        <v>0</v>
      </c>
      <c r="J11" s="3">
        <v>0</v>
      </c>
      <c r="K11" s="3">
        <v>120</v>
      </c>
      <c r="L11" s="73">
        <v>4.8611111111111112E-3</v>
      </c>
    </row>
    <row r="12" spans="1:12" s="3" customFormat="1" ht="18.75">
      <c r="A12" s="35">
        <v>11</v>
      </c>
      <c r="B12" s="62" t="s">
        <v>20</v>
      </c>
      <c r="C12" s="62" t="s">
        <v>92</v>
      </c>
      <c r="D12" s="4">
        <v>3.6782407407407407E-4</v>
      </c>
      <c r="E12" s="3">
        <v>30</v>
      </c>
      <c r="F12" s="3">
        <v>30</v>
      </c>
      <c r="G12" s="3">
        <v>30</v>
      </c>
      <c r="H12" s="3">
        <v>0</v>
      </c>
      <c r="I12" s="3">
        <v>0</v>
      </c>
      <c r="J12" s="3">
        <v>0</v>
      </c>
      <c r="K12" s="3">
        <v>90</v>
      </c>
      <c r="L12" s="4">
        <v>4.8611111111111112E-3</v>
      </c>
    </row>
    <row r="13" spans="1:12" s="3" customFormat="1" ht="18.75">
      <c r="A13" s="35">
        <v>12</v>
      </c>
      <c r="B13" s="62" t="s">
        <v>52</v>
      </c>
      <c r="C13" s="62" t="s">
        <v>78</v>
      </c>
      <c r="D13" s="4">
        <v>9.9224537037037055E-4</v>
      </c>
      <c r="E13" s="3">
        <v>30</v>
      </c>
      <c r="F13" s="3">
        <v>30</v>
      </c>
      <c r="G13" s="3">
        <v>30</v>
      </c>
      <c r="H13" s="3">
        <v>0</v>
      </c>
      <c r="I13" s="3">
        <v>0</v>
      </c>
      <c r="J13" s="3">
        <v>0</v>
      </c>
      <c r="K13" s="3">
        <v>90</v>
      </c>
      <c r="L13" s="4">
        <v>4.8611111111111112E-3</v>
      </c>
    </row>
    <row r="14" spans="1:12" s="3" customFormat="1" ht="18.75">
      <c r="A14" s="35">
        <v>13</v>
      </c>
      <c r="B14" s="62" t="s">
        <v>32</v>
      </c>
      <c r="C14" s="62" t="s">
        <v>39</v>
      </c>
      <c r="D14" s="4">
        <v>1.6666666666666668E-3</v>
      </c>
      <c r="E14" s="3">
        <v>30</v>
      </c>
      <c r="F14" s="3">
        <v>30</v>
      </c>
      <c r="G14" s="3">
        <v>30</v>
      </c>
      <c r="H14" s="3">
        <v>0</v>
      </c>
      <c r="I14" s="3">
        <v>0</v>
      </c>
      <c r="J14" s="3">
        <v>0</v>
      </c>
      <c r="K14" s="3">
        <v>90</v>
      </c>
      <c r="L14" s="4">
        <v>4.8611111111111112E-3</v>
      </c>
    </row>
    <row r="15" spans="1:12" s="3" customFormat="1" ht="18.75">
      <c r="A15" s="35">
        <v>14</v>
      </c>
      <c r="B15" s="62" t="s">
        <v>49</v>
      </c>
      <c r="C15" s="62" t="s">
        <v>50</v>
      </c>
      <c r="D15" s="4">
        <v>2.2736111111111112E-3</v>
      </c>
      <c r="E15" s="3">
        <v>30</v>
      </c>
      <c r="F15" s="3">
        <v>30</v>
      </c>
      <c r="G15" s="3">
        <v>30</v>
      </c>
      <c r="H15" s="3">
        <v>0</v>
      </c>
      <c r="I15" s="3">
        <v>0</v>
      </c>
      <c r="J15" s="3">
        <v>0</v>
      </c>
      <c r="K15" s="3">
        <v>90</v>
      </c>
      <c r="L15" s="4">
        <v>4.8611111111111112E-3</v>
      </c>
    </row>
    <row r="16" spans="1:12" s="3" customFormat="1" ht="18.75">
      <c r="A16" s="35">
        <v>15</v>
      </c>
      <c r="B16" s="62" t="s">
        <v>6</v>
      </c>
      <c r="C16" s="65" t="s">
        <v>111</v>
      </c>
      <c r="D16" s="73">
        <v>2.9965277777777775E-4</v>
      </c>
      <c r="E16" s="3">
        <v>30</v>
      </c>
      <c r="F16" s="3">
        <v>30</v>
      </c>
      <c r="G16" s="3">
        <v>0</v>
      </c>
      <c r="H16" s="3">
        <v>0</v>
      </c>
      <c r="I16" s="3">
        <v>0</v>
      </c>
      <c r="J16" s="3">
        <v>0</v>
      </c>
      <c r="K16" s="3">
        <v>60</v>
      </c>
      <c r="L16" s="73">
        <v>4.8611111111111112E-3</v>
      </c>
    </row>
    <row r="17" spans="1:12" ht="18.75">
      <c r="A17" s="35">
        <v>16</v>
      </c>
      <c r="B17" s="62" t="s">
        <v>45</v>
      </c>
      <c r="C17" s="62" t="s">
        <v>46</v>
      </c>
      <c r="D17" s="4">
        <v>8.0706018518518529E-4</v>
      </c>
      <c r="E17" s="3">
        <v>30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30</v>
      </c>
      <c r="L17" s="4">
        <v>4.8611111111111112E-3</v>
      </c>
    </row>
    <row r="18" spans="1:12" ht="18.75">
      <c r="A18" s="35">
        <v>17</v>
      </c>
      <c r="B18" s="62" t="s">
        <v>12</v>
      </c>
      <c r="C18" s="62" t="s">
        <v>13</v>
      </c>
      <c r="D18" s="4" t="s">
        <v>199</v>
      </c>
      <c r="E18" s="3" t="s">
        <v>199</v>
      </c>
      <c r="F18" s="3" t="s">
        <v>199</v>
      </c>
      <c r="G18" s="3" t="s">
        <v>199</v>
      </c>
      <c r="H18" s="3" t="s">
        <v>199</v>
      </c>
      <c r="I18" s="3" t="s">
        <v>199</v>
      </c>
      <c r="J18" s="3" t="s">
        <v>199</v>
      </c>
      <c r="K18" s="3">
        <v>0</v>
      </c>
      <c r="L18" s="4">
        <v>4.8611111111111112E-3</v>
      </c>
    </row>
    <row r="19" spans="1:12">
      <c r="K19">
        <f t="shared" ref="K19:K41" si="0">SUM(E19:J19)</f>
        <v>0</v>
      </c>
    </row>
    <row r="20" spans="1:12">
      <c r="K20">
        <f t="shared" si="0"/>
        <v>0</v>
      </c>
    </row>
    <row r="21" spans="1:12">
      <c r="K21">
        <f t="shared" si="0"/>
        <v>0</v>
      </c>
    </row>
    <row r="22" spans="1:12">
      <c r="K22">
        <f t="shared" si="0"/>
        <v>0</v>
      </c>
    </row>
    <row r="23" spans="1:12">
      <c r="K23">
        <f t="shared" si="0"/>
        <v>0</v>
      </c>
    </row>
    <row r="24" spans="1:12">
      <c r="K24">
        <f t="shared" si="0"/>
        <v>0</v>
      </c>
    </row>
    <row r="25" spans="1:12">
      <c r="K25">
        <f t="shared" si="0"/>
        <v>0</v>
      </c>
    </row>
    <row r="26" spans="1:12">
      <c r="K26">
        <f t="shared" si="0"/>
        <v>0</v>
      </c>
    </row>
    <row r="27" spans="1:12">
      <c r="K27">
        <f t="shared" si="0"/>
        <v>0</v>
      </c>
    </row>
    <row r="28" spans="1:12">
      <c r="K28">
        <f t="shared" si="0"/>
        <v>0</v>
      </c>
    </row>
    <row r="29" spans="1:12">
      <c r="K29">
        <f t="shared" si="0"/>
        <v>0</v>
      </c>
    </row>
    <row r="30" spans="1:12">
      <c r="K30">
        <f t="shared" si="0"/>
        <v>0</v>
      </c>
    </row>
    <row r="31" spans="1:12">
      <c r="K31">
        <f t="shared" si="0"/>
        <v>0</v>
      </c>
    </row>
    <row r="32" spans="1:12">
      <c r="K32">
        <f t="shared" si="0"/>
        <v>0</v>
      </c>
    </row>
    <row r="33" spans="11:11">
      <c r="K33">
        <f t="shared" si="0"/>
        <v>0</v>
      </c>
    </row>
    <row r="34" spans="11:11">
      <c r="K34">
        <f t="shared" si="0"/>
        <v>0</v>
      </c>
    </row>
    <row r="35" spans="11:11">
      <c r="K35">
        <f t="shared" si="0"/>
        <v>0</v>
      </c>
    </row>
    <row r="36" spans="11:11">
      <c r="K36">
        <f t="shared" si="0"/>
        <v>0</v>
      </c>
    </row>
    <row r="37" spans="11:11">
      <c r="K37">
        <f t="shared" si="0"/>
        <v>0</v>
      </c>
    </row>
    <row r="38" spans="11:11">
      <c r="K38">
        <f t="shared" si="0"/>
        <v>0</v>
      </c>
    </row>
    <row r="39" spans="11:11">
      <c r="K39">
        <f t="shared" si="0"/>
        <v>0</v>
      </c>
    </row>
    <row r="40" spans="11:11">
      <c r="K40">
        <f t="shared" si="0"/>
        <v>0</v>
      </c>
    </row>
    <row r="41" spans="11:11">
      <c r="K41">
        <f t="shared" si="0"/>
        <v>0</v>
      </c>
    </row>
  </sheetData>
  <sortState xmlns:xlrd2="http://schemas.microsoft.com/office/spreadsheetml/2017/richdata2" ref="B2:L24">
    <sortCondition descending="1" ref="K2:K24"/>
    <sortCondition ref="L2:L24"/>
    <sortCondition ref="D2:D24"/>
  </sortState>
  <printOptions gridLines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  <pageSetUpPr fitToPage="1"/>
  </sheetPr>
  <dimension ref="A1:L46"/>
  <sheetViews>
    <sheetView workbookViewId="0">
      <selection activeCell="C2" sqref="A2:C26"/>
    </sheetView>
  </sheetViews>
  <sheetFormatPr defaultRowHeight="15"/>
  <cols>
    <col min="1" max="1" width="4.140625" bestFit="1" customWidth="1"/>
    <col min="2" max="2" width="22.7109375" bestFit="1" customWidth="1"/>
    <col min="3" max="3" width="11.5703125" bestFit="1" customWidth="1"/>
    <col min="4" max="4" width="11" style="2" bestFit="1" customWidth="1"/>
    <col min="12" max="12" width="9.85546875" style="2" bestFit="1" customWidth="1"/>
  </cols>
  <sheetData>
    <row r="1" spans="1:12" s="3" customFormat="1" ht="18.75">
      <c r="B1" s="3" t="s">
        <v>193</v>
      </c>
      <c r="C1" s="3" t="s">
        <v>194</v>
      </c>
      <c r="D1" s="4" t="s">
        <v>195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 t="s">
        <v>196</v>
      </c>
      <c r="L1" s="4" t="s">
        <v>197</v>
      </c>
    </row>
    <row r="2" spans="1:12" s="3" customFormat="1" ht="18.75">
      <c r="A2" s="3">
        <v>1</v>
      </c>
      <c r="B2" s="66" t="s">
        <v>82</v>
      </c>
      <c r="C2" s="66" t="s">
        <v>21</v>
      </c>
      <c r="D2" s="74">
        <v>5.2627314814814822E-4</v>
      </c>
      <c r="E2" s="3">
        <v>30</v>
      </c>
      <c r="F2" s="3">
        <v>30</v>
      </c>
      <c r="G2" s="3">
        <v>30</v>
      </c>
      <c r="H2" s="3">
        <v>30</v>
      </c>
      <c r="I2" s="3">
        <v>30</v>
      </c>
      <c r="J2" s="3">
        <v>30</v>
      </c>
      <c r="K2" s="3">
        <v>180</v>
      </c>
      <c r="L2" s="4">
        <v>3.5209490740740739E-3</v>
      </c>
    </row>
    <row r="3" spans="1:12" s="3" customFormat="1" ht="18.75">
      <c r="A3" s="3">
        <v>2</v>
      </c>
      <c r="B3" s="67" t="s">
        <v>20</v>
      </c>
      <c r="C3" s="67" t="s">
        <v>21</v>
      </c>
      <c r="D3" s="75">
        <v>5.2905092592592598E-4</v>
      </c>
      <c r="E3" s="3">
        <v>30</v>
      </c>
      <c r="F3" s="3">
        <v>30</v>
      </c>
      <c r="G3" s="3">
        <v>30</v>
      </c>
      <c r="H3" s="3">
        <v>30</v>
      </c>
      <c r="I3" s="3">
        <v>30</v>
      </c>
      <c r="J3" s="3">
        <v>30</v>
      </c>
      <c r="K3" s="3">
        <v>180</v>
      </c>
      <c r="L3" s="73">
        <v>3.9812499999999995E-3</v>
      </c>
    </row>
    <row r="4" spans="1:12" s="3" customFormat="1" ht="18.75">
      <c r="A4" s="3">
        <v>3</v>
      </c>
      <c r="B4" s="67" t="s">
        <v>82</v>
      </c>
      <c r="C4" s="67" t="s">
        <v>83</v>
      </c>
      <c r="D4" s="75">
        <v>4.4317129629629633E-4</v>
      </c>
      <c r="E4" s="3">
        <v>30</v>
      </c>
      <c r="F4" s="3">
        <v>30</v>
      </c>
      <c r="G4" s="3">
        <v>30</v>
      </c>
      <c r="H4" s="3">
        <v>0</v>
      </c>
      <c r="I4" s="3">
        <v>0</v>
      </c>
      <c r="J4" s="3">
        <v>0</v>
      </c>
      <c r="K4" s="3">
        <v>90</v>
      </c>
      <c r="L4" s="4">
        <v>4.8611111111111112E-3</v>
      </c>
    </row>
    <row r="5" spans="1:12" s="3" customFormat="1" ht="18.75">
      <c r="A5" s="3">
        <v>4</v>
      </c>
      <c r="B5" s="66" t="s">
        <v>28</v>
      </c>
      <c r="C5" s="66" t="s">
        <v>29</v>
      </c>
      <c r="D5" s="74">
        <v>5.5555555555555556E-4</v>
      </c>
      <c r="E5" s="3">
        <v>30</v>
      </c>
      <c r="F5" s="3">
        <v>30</v>
      </c>
      <c r="G5" s="3">
        <v>30</v>
      </c>
      <c r="H5" s="3">
        <v>0</v>
      </c>
      <c r="I5" s="3">
        <v>0</v>
      </c>
      <c r="J5" s="3">
        <v>0</v>
      </c>
      <c r="K5" s="3">
        <v>90</v>
      </c>
      <c r="L5" s="4">
        <v>4.8611111111111112E-3</v>
      </c>
    </row>
    <row r="6" spans="1:12" s="3" customFormat="1" ht="18.75">
      <c r="A6" s="3">
        <v>5</v>
      </c>
      <c r="B6" s="66" t="s">
        <v>49</v>
      </c>
      <c r="C6" s="66" t="s">
        <v>50</v>
      </c>
      <c r="D6" s="74">
        <v>7.8240740740740744E-4</v>
      </c>
      <c r="E6" s="3">
        <v>30</v>
      </c>
      <c r="F6" s="3">
        <v>30</v>
      </c>
      <c r="G6" s="3">
        <v>30</v>
      </c>
      <c r="H6" s="3">
        <v>0</v>
      </c>
      <c r="I6" s="3">
        <v>0</v>
      </c>
      <c r="J6" s="3">
        <v>0</v>
      </c>
      <c r="K6" s="3">
        <v>90</v>
      </c>
      <c r="L6" s="4">
        <v>4.8611111111111112E-3</v>
      </c>
    </row>
    <row r="7" spans="1:12" s="3" customFormat="1" ht="18.75">
      <c r="A7" s="3">
        <v>6</v>
      </c>
      <c r="B7" s="66" t="s">
        <v>32</v>
      </c>
      <c r="C7" s="66" t="s">
        <v>33</v>
      </c>
      <c r="D7" s="74">
        <v>1.0868055555555555E-3</v>
      </c>
      <c r="E7" s="3">
        <v>30</v>
      </c>
      <c r="F7" s="3">
        <v>30</v>
      </c>
      <c r="G7" s="3">
        <v>30</v>
      </c>
      <c r="H7" s="3">
        <v>0</v>
      </c>
      <c r="I7" s="3">
        <v>0</v>
      </c>
      <c r="J7" s="3">
        <v>0</v>
      </c>
      <c r="K7" s="3">
        <v>90</v>
      </c>
      <c r="L7" s="4">
        <v>4.8611111111111112E-3</v>
      </c>
    </row>
    <row r="8" spans="1:12" s="3" customFormat="1" ht="18.75">
      <c r="A8" s="3">
        <v>7</v>
      </c>
      <c r="B8" s="67" t="s">
        <v>54</v>
      </c>
      <c r="C8" s="67" t="s">
        <v>59</v>
      </c>
      <c r="D8" s="75">
        <v>1.850925925925926E-3</v>
      </c>
      <c r="E8" s="3">
        <v>30</v>
      </c>
      <c r="F8" s="3">
        <v>30</v>
      </c>
      <c r="G8" s="3">
        <v>30</v>
      </c>
      <c r="H8" s="3">
        <v>0</v>
      </c>
      <c r="I8" s="3">
        <v>0</v>
      </c>
      <c r="J8" s="3">
        <v>0</v>
      </c>
      <c r="K8" s="3">
        <v>90</v>
      </c>
      <c r="L8" s="73">
        <v>4.8611111111111112E-3</v>
      </c>
    </row>
    <row r="9" spans="1:12" s="3" customFormat="1" ht="18.75">
      <c r="A9" s="3">
        <v>8</v>
      </c>
      <c r="B9" s="67" t="s">
        <v>32</v>
      </c>
      <c r="C9" s="67" t="s">
        <v>39</v>
      </c>
      <c r="D9" s="75">
        <v>4.3935185185185185E-4</v>
      </c>
      <c r="E9" s="3">
        <v>30</v>
      </c>
      <c r="F9" s="3">
        <v>30</v>
      </c>
      <c r="G9" s="3">
        <v>0</v>
      </c>
      <c r="H9" s="3">
        <v>0</v>
      </c>
      <c r="I9" s="3">
        <v>0</v>
      </c>
      <c r="J9" s="3">
        <v>0</v>
      </c>
      <c r="K9" s="3">
        <v>60</v>
      </c>
      <c r="L9" s="73">
        <v>4.8611111111111112E-3</v>
      </c>
    </row>
    <row r="10" spans="1:12" s="3" customFormat="1" ht="18.75">
      <c r="A10" s="3">
        <v>9</v>
      </c>
      <c r="B10" s="66" t="s">
        <v>12</v>
      </c>
      <c r="C10" s="66" t="s">
        <v>13</v>
      </c>
      <c r="D10" s="74">
        <v>5.7002314814814817E-4</v>
      </c>
      <c r="E10" s="3">
        <v>30</v>
      </c>
      <c r="F10" s="3">
        <v>30</v>
      </c>
      <c r="G10" s="3">
        <v>0</v>
      </c>
      <c r="H10" s="3">
        <v>0</v>
      </c>
      <c r="I10" s="3">
        <v>0</v>
      </c>
      <c r="J10" s="3">
        <v>0</v>
      </c>
      <c r="K10" s="3">
        <v>60</v>
      </c>
      <c r="L10" s="4">
        <v>4.8611111111111112E-3</v>
      </c>
    </row>
    <row r="11" spans="1:12" s="3" customFormat="1" ht="18.75">
      <c r="A11" s="3">
        <v>10</v>
      </c>
      <c r="B11" s="66" t="s">
        <v>25</v>
      </c>
      <c r="C11" s="66" t="s">
        <v>75</v>
      </c>
      <c r="D11" s="74">
        <v>6.7129629629629625E-4</v>
      </c>
      <c r="E11" s="3">
        <v>30</v>
      </c>
      <c r="F11" s="3">
        <v>30</v>
      </c>
      <c r="G11" s="3">
        <v>0</v>
      </c>
      <c r="H11" s="3">
        <v>0</v>
      </c>
      <c r="I11" s="3">
        <v>0</v>
      </c>
      <c r="J11" s="3">
        <v>0</v>
      </c>
      <c r="K11" s="3">
        <v>60</v>
      </c>
      <c r="L11" s="4">
        <v>4.8611111111111112E-3</v>
      </c>
    </row>
    <row r="12" spans="1:12" s="3" customFormat="1" ht="18.75">
      <c r="A12" s="3">
        <v>11</v>
      </c>
      <c r="B12" s="66" t="s">
        <v>67</v>
      </c>
      <c r="C12" s="66" t="s">
        <v>68</v>
      </c>
      <c r="D12" s="74">
        <v>7.127314814814814E-4</v>
      </c>
      <c r="E12" s="3">
        <v>30</v>
      </c>
      <c r="F12" s="3">
        <v>30</v>
      </c>
      <c r="G12" s="3">
        <v>0</v>
      </c>
      <c r="H12" s="3">
        <v>0</v>
      </c>
      <c r="I12" s="3">
        <v>0</v>
      </c>
      <c r="J12" s="3">
        <v>0</v>
      </c>
      <c r="K12" s="3">
        <v>60</v>
      </c>
      <c r="L12" s="4">
        <v>4.8611111111111112E-3</v>
      </c>
    </row>
    <row r="13" spans="1:12" s="3" customFormat="1" ht="18.75">
      <c r="A13" s="3">
        <v>12</v>
      </c>
      <c r="B13" s="66" t="s">
        <v>6</v>
      </c>
      <c r="C13" s="66" t="s">
        <v>7</v>
      </c>
      <c r="D13" s="74">
        <v>7.6018518518518525E-4</v>
      </c>
      <c r="E13" s="3">
        <v>30</v>
      </c>
      <c r="F13" s="3">
        <v>30</v>
      </c>
      <c r="G13" s="3">
        <v>0</v>
      </c>
      <c r="H13" s="3">
        <v>0</v>
      </c>
      <c r="I13" s="3">
        <v>0</v>
      </c>
      <c r="J13" s="3">
        <v>0</v>
      </c>
      <c r="K13" s="3">
        <v>60</v>
      </c>
      <c r="L13" s="4">
        <v>4.8611111111111112E-3</v>
      </c>
    </row>
    <row r="14" spans="1:12" s="3" customFormat="1" ht="18.75">
      <c r="A14" s="3">
        <v>13</v>
      </c>
      <c r="B14" s="66" t="s">
        <v>20</v>
      </c>
      <c r="C14" s="66" t="s">
        <v>92</v>
      </c>
      <c r="D14" s="74">
        <v>7.9849537037037031E-4</v>
      </c>
      <c r="E14" s="3">
        <v>30</v>
      </c>
      <c r="F14" s="3">
        <v>30</v>
      </c>
      <c r="G14" s="3">
        <v>0</v>
      </c>
      <c r="H14" s="3">
        <v>0</v>
      </c>
      <c r="I14" s="3">
        <v>0</v>
      </c>
      <c r="J14" s="3">
        <v>0</v>
      </c>
      <c r="K14" s="3">
        <v>60</v>
      </c>
      <c r="L14" s="4">
        <v>4.8611111111111112E-3</v>
      </c>
    </row>
    <row r="15" spans="1:12" s="3" customFormat="1" ht="18.75">
      <c r="A15" s="3">
        <v>14</v>
      </c>
      <c r="B15" s="67" t="s">
        <v>82</v>
      </c>
      <c r="C15" s="67" t="s">
        <v>85</v>
      </c>
      <c r="D15" s="75">
        <v>9.3715277777777775E-4</v>
      </c>
      <c r="E15" s="3">
        <v>30</v>
      </c>
      <c r="F15" s="3">
        <v>30</v>
      </c>
      <c r="G15" s="3">
        <v>0</v>
      </c>
      <c r="H15" s="3">
        <v>0</v>
      </c>
      <c r="I15" s="3">
        <v>0</v>
      </c>
      <c r="J15" s="3">
        <v>0</v>
      </c>
      <c r="K15" s="3">
        <v>60</v>
      </c>
      <c r="L15" s="73">
        <v>4.8611111111111112E-3</v>
      </c>
    </row>
    <row r="16" spans="1:12" s="3" customFormat="1" ht="18.75">
      <c r="A16" s="3">
        <v>15</v>
      </c>
      <c r="B16" s="67" t="s">
        <v>25</v>
      </c>
      <c r="C16" s="67" t="s">
        <v>34</v>
      </c>
      <c r="D16" s="74">
        <v>1.1310185185185186E-3</v>
      </c>
      <c r="E16" s="3">
        <v>30</v>
      </c>
      <c r="F16" s="3">
        <v>30</v>
      </c>
      <c r="G16" s="3">
        <v>0</v>
      </c>
      <c r="H16" s="3">
        <v>0</v>
      </c>
      <c r="I16" s="3">
        <v>0</v>
      </c>
      <c r="J16" s="3">
        <v>0</v>
      </c>
      <c r="K16" s="3">
        <v>60</v>
      </c>
      <c r="L16" s="4">
        <v>4.8611111111111112E-3</v>
      </c>
    </row>
    <row r="17" spans="1:12" s="3" customFormat="1" ht="18.75">
      <c r="A17" s="3">
        <v>16</v>
      </c>
      <c r="B17" s="67" t="s">
        <v>86</v>
      </c>
      <c r="C17" s="67" t="s">
        <v>87</v>
      </c>
      <c r="D17" s="75">
        <v>1.9144675925925926E-3</v>
      </c>
      <c r="E17" s="3">
        <v>30</v>
      </c>
      <c r="F17" s="3">
        <v>30</v>
      </c>
      <c r="G17" s="3">
        <v>0</v>
      </c>
      <c r="H17" s="3">
        <v>0</v>
      </c>
      <c r="I17" s="3">
        <v>0</v>
      </c>
      <c r="J17" s="3">
        <v>0</v>
      </c>
      <c r="K17" s="3">
        <v>60</v>
      </c>
      <c r="L17" s="73">
        <v>4.8611111111111112E-3</v>
      </c>
    </row>
    <row r="18" spans="1:12" s="3" customFormat="1" ht="18.75">
      <c r="A18" s="3">
        <v>17</v>
      </c>
      <c r="B18" s="66" t="s">
        <v>16</v>
      </c>
      <c r="C18" s="66" t="s">
        <v>24</v>
      </c>
      <c r="D18" s="74">
        <v>1.9497685185185184E-3</v>
      </c>
      <c r="E18" s="3">
        <v>30</v>
      </c>
      <c r="F18" s="3">
        <v>30</v>
      </c>
      <c r="G18" s="3">
        <v>0</v>
      </c>
      <c r="H18" s="3">
        <v>0</v>
      </c>
      <c r="I18" s="3">
        <v>0</v>
      </c>
      <c r="J18" s="3">
        <v>0</v>
      </c>
      <c r="K18" s="3">
        <v>60</v>
      </c>
      <c r="L18" s="4">
        <v>4.8611111111111112E-3</v>
      </c>
    </row>
    <row r="19" spans="1:12" s="3" customFormat="1" ht="18.75">
      <c r="A19" s="3">
        <v>18</v>
      </c>
      <c r="B19" s="66" t="s">
        <v>67</v>
      </c>
      <c r="C19" s="66" t="s">
        <v>72</v>
      </c>
      <c r="D19" s="74">
        <v>2.0650462962962962E-3</v>
      </c>
      <c r="E19" s="3">
        <v>30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30</v>
      </c>
      <c r="L19" s="4">
        <v>4.8611111111111112E-3</v>
      </c>
    </row>
    <row r="20" spans="1:12" ht="18.75">
      <c r="A20" s="3">
        <v>19</v>
      </c>
      <c r="B20" s="66" t="s">
        <v>52</v>
      </c>
      <c r="C20" s="66" t="s">
        <v>78</v>
      </c>
      <c r="D20" s="6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4">
        <v>4.8611111111111112E-3</v>
      </c>
    </row>
    <row r="21" spans="1:12" ht="18.75">
      <c r="A21" s="3">
        <v>20</v>
      </c>
      <c r="B21" s="66" t="s">
        <v>8</v>
      </c>
      <c r="C21" s="66" t="s">
        <v>9</v>
      </c>
      <c r="D21" s="6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4">
        <v>4.8611111111111112E-3</v>
      </c>
    </row>
    <row r="22" spans="1:12" ht="18.75">
      <c r="A22" s="3">
        <v>21</v>
      </c>
      <c r="B22" s="66" t="s">
        <v>54</v>
      </c>
      <c r="C22" s="66" t="s">
        <v>55</v>
      </c>
      <c r="D22" s="6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4">
        <v>4.8611111111111112E-3</v>
      </c>
    </row>
    <row r="23" spans="1:12" ht="18.75">
      <c r="A23" s="3">
        <v>22</v>
      </c>
      <c r="B23" s="67" t="s">
        <v>86</v>
      </c>
      <c r="C23" s="67" t="s">
        <v>93</v>
      </c>
      <c r="D23" s="76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4">
        <v>4.8611111111111112E-3</v>
      </c>
    </row>
    <row r="24" spans="1:12" ht="18.75">
      <c r="A24" s="3">
        <v>23</v>
      </c>
      <c r="B24" s="67" t="s">
        <v>25</v>
      </c>
      <c r="C24" s="67" t="s">
        <v>26</v>
      </c>
      <c r="D24" s="76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4">
        <v>4.8611111111111112E-3</v>
      </c>
    </row>
    <row r="25" spans="1:12" ht="18.75">
      <c r="A25" s="3">
        <v>24</v>
      </c>
      <c r="B25" s="67" t="s">
        <v>6</v>
      </c>
      <c r="C25" s="67" t="s">
        <v>111</v>
      </c>
      <c r="D25" s="76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73">
        <v>4.8611111111111112E-3</v>
      </c>
    </row>
    <row r="26" spans="1:12" ht="18.75">
      <c r="A26" s="3">
        <v>25</v>
      </c>
      <c r="B26" s="67" t="s">
        <v>28</v>
      </c>
      <c r="C26" s="67" t="s">
        <v>37</v>
      </c>
      <c r="D26" s="76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73">
        <v>4.8611111111111112E-3</v>
      </c>
    </row>
    <row r="27" spans="1:12" ht="18.75">
      <c r="A27" s="3">
        <v>26</v>
      </c>
      <c r="B27" s="64"/>
      <c r="C27" s="64"/>
      <c r="D27" s="64"/>
      <c r="L27" s="73"/>
    </row>
    <row r="28" spans="1:12" ht="18.75">
      <c r="A28" s="3">
        <v>27</v>
      </c>
      <c r="B28" s="64"/>
      <c r="C28" s="64"/>
      <c r="D28" s="64"/>
    </row>
    <row r="29" spans="1:12" ht="18.75">
      <c r="A29" s="3"/>
      <c r="B29" s="64"/>
      <c r="C29" s="64"/>
      <c r="D29" s="64"/>
    </row>
    <row r="32" spans="1:12">
      <c r="K32">
        <f t="shared" ref="K32:K46" si="0">SUM(E32:J32)</f>
        <v>0</v>
      </c>
    </row>
    <row r="33" spans="11:11">
      <c r="K33">
        <f t="shared" si="0"/>
        <v>0</v>
      </c>
    </row>
    <row r="34" spans="11:11">
      <c r="K34">
        <f t="shared" si="0"/>
        <v>0</v>
      </c>
    </row>
    <row r="35" spans="11:11">
      <c r="K35">
        <f t="shared" si="0"/>
        <v>0</v>
      </c>
    </row>
    <row r="36" spans="11:11">
      <c r="K36">
        <f t="shared" si="0"/>
        <v>0</v>
      </c>
    </row>
    <row r="37" spans="11:11">
      <c r="K37">
        <f t="shared" si="0"/>
        <v>0</v>
      </c>
    </row>
    <row r="38" spans="11:11">
      <c r="K38">
        <f t="shared" si="0"/>
        <v>0</v>
      </c>
    </row>
    <row r="39" spans="11:11">
      <c r="K39">
        <f t="shared" si="0"/>
        <v>0</v>
      </c>
    </row>
    <row r="40" spans="11:11">
      <c r="K40">
        <f t="shared" si="0"/>
        <v>0</v>
      </c>
    </row>
    <row r="41" spans="11:11">
      <c r="K41">
        <f t="shared" si="0"/>
        <v>0</v>
      </c>
    </row>
    <row r="42" spans="11:11">
      <c r="K42">
        <f t="shared" si="0"/>
        <v>0</v>
      </c>
    </row>
    <row r="43" spans="11:11">
      <c r="K43">
        <f t="shared" si="0"/>
        <v>0</v>
      </c>
    </row>
    <row r="44" spans="11:11">
      <c r="K44">
        <f t="shared" si="0"/>
        <v>0</v>
      </c>
    </row>
    <row r="45" spans="11:11">
      <c r="K45">
        <f t="shared" si="0"/>
        <v>0</v>
      </c>
    </row>
    <row r="46" spans="11:11">
      <c r="K46">
        <f t="shared" si="0"/>
        <v>0</v>
      </c>
    </row>
  </sheetData>
  <sortState xmlns:xlrd2="http://schemas.microsoft.com/office/spreadsheetml/2017/richdata2" ref="B2:L26">
    <sortCondition descending="1" ref="K2:K26"/>
    <sortCondition ref="L2:L26"/>
    <sortCondition ref="D2:D26"/>
  </sortState>
  <phoneticPr fontId="18" type="noConversion"/>
  <printOptions gridLines="1"/>
  <pageMargins left="0.25" right="0.25" top="0.75" bottom="0.75" header="0.3" footer="0.3"/>
  <pageSetup fitToHeight="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:L41"/>
  <sheetViews>
    <sheetView workbookViewId="0">
      <selection activeCell="P13" sqref="P13"/>
    </sheetView>
  </sheetViews>
  <sheetFormatPr defaultRowHeight="15"/>
  <cols>
    <col min="1" max="1" width="3" bestFit="1" customWidth="1"/>
    <col min="2" max="2" width="16.5703125" bestFit="1" customWidth="1"/>
    <col min="3" max="3" width="16.28515625" customWidth="1"/>
    <col min="4" max="4" width="11.140625" style="2" customWidth="1"/>
    <col min="5" max="5" width="9.85546875" customWidth="1"/>
    <col min="6" max="6" width="8.140625" customWidth="1"/>
    <col min="7" max="7" width="8.5703125" customWidth="1"/>
    <col min="8" max="8" width="7.85546875" customWidth="1"/>
    <col min="9" max="9" width="8.85546875" customWidth="1"/>
    <col min="10" max="10" width="8.7109375" customWidth="1"/>
    <col min="12" max="12" width="9.140625" style="2" customWidth="1"/>
  </cols>
  <sheetData>
    <row r="1" spans="1:12" s="3" customFormat="1" ht="18.75">
      <c r="B1" s="3" t="s">
        <v>200</v>
      </c>
      <c r="C1" s="3" t="s">
        <v>194</v>
      </c>
      <c r="D1" s="4" t="s">
        <v>195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 t="s">
        <v>196</v>
      </c>
      <c r="L1" s="4" t="s">
        <v>197</v>
      </c>
    </row>
    <row r="2" spans="1:12">
      <c r="A2">
        <v>1</v>
      </c>
      <c r="B2" s="67" t="s">
        <v>6</v>
      </c>
      <c r="C2" s="67" t="s">
        <v>111</v>
      </c>
      <c r="D2" s="90">
        <v>8.7962962962962962E-4</v>
      </c>
      <c r="E2">
        <v>30</v>
      </c>
      <c r="F2">
        <v>30</v>
      </c>
      <c r="G2">
        <v>30</v>
      </c>
      <c r="H2">
        <v>30</v>
      </c>
      <c r="I2">
        <v>30</v>
      </c>
      <c r="J2">
        <v>30</v>
      </c>
      <c r="K2">
        <v>180</v>
      </c>
      <c r="L2" s="2">
        <v>3.579398148148148E-3</v>
      </c>
    </row>
    <row r="3" spans="1:12">
      <c r="A3">
        <v>2</v>
      </c>
      <c r="B3" s="67" t="s">
        <v>82</v>
      </c>
      <c r="C3" s="67" t="s">
        <v>83</v>
      </c>
      <c r="D3" s="90">
        <v>4.8611111111111104E-4</v>
      </c>
      <c r="E3">
        <v>30</v>
      </c>
      <c r="F3">
        <v>30</v>
      </c>
      <c r="G3">
        <v>30</v>
      </c>
      <c r="H3">
        <v>30</v>
      </c>
      <c r="I3">
        <v>30</v>
      </c>
      <c r="J3">
        <v>30</v>
      </c>
      <c r="K3">
        <f t="shared" ref="K3:K19" si="0">SUM(E3:J3)</f>
        <v>180</v>
      </c>
      <c r="L3" s="2">
        <v>3.6909722222222222E-3</v>
      </c>
    </row>
    <row r="4" spans="1:12">
      <c r="A4">
        <v>3</v>
      </c>
      <c r="B4" s="66" t="s">
        <v>6</v>
      </c>
      <c r="C4" s="66" t="s">
        <v>7</v>
      </c>
      <c r="D4" s="93">
        <v>5.2662037037037033E-4</v>
      </c>
      <c r="E4">
        <v>30</v>
      </c>
      <c r="F4">
        <v>30</v>
      </c>
      <c r="G4">
        <v>30</v>
      </c>
      <c r="H4">
        <v>30</v>
      </c>
      <c r="I4">
        <v>30</v>
      </c>
      <c r="J4">
        <v>30</v>
      </c>
      <c r="K4">
        <f t="shared" si="0"/>
        <v>180</v>
      </c>
      <c r="L4" s="2">
        <v>4.7760416666666663E-3</v>
      </c>
    </row>
    <row r="5" spans="1:12">
      <c r="A5">
        <v>4</v>
      </c>
      <c r="B5" s="66" t="s">
        <v>20</v>
      </c>
      <c r="C5" s="66" t="s">
        <v>92</v>
      </c>
      <c r="D5" s="90">
        <v>4.3587962962962959E-4</v>
      </c>
      <c r="E5">
        <v>30</v>
      </c>
      <c r="F5">
        <v>30</v>
      </c>
      <c r="G5">
        <v>30</v>
      </c>
      <c r="H5">
        <v>30</v>
      </c>
      <c r="I5">
        <v>30</v>
      </c>
      <c r="J5">
        <v>30</v>
      </c>
      <c r="K5">
        <f t="shared" si="0"/>
        <v>180</v>
      </c>
      <c r="L5" s="2">
        <v>4.8228009259259257E-3</v>
      </c>
    </row>
    <row r="6" spans="1:12">
      <c r="A6">
        <v>5</v>
      </c>
      <c r="B6" s="67" t="s">
        <v>32</v>
      </c>
      <c r="C6" s="67" t="s">
        <v>39</v>
      </c>
      <c r="D6" s="90">
        <v>2.8935185185185189E-4</v>
      </c>
      <c r="E6">
        <v>20</v>
      </c>
      <c r="F6">
        <v>30</v>
      </c>
      <c r="G6">
        <v>30</v>
      </c>
      <c r="H6">
        <v>30</v>
      </c>
      <c r="I6">
        <v>30</v>
      </c>
      <c r="J6">
        <v>30</v>
      </c>
      <c r="K6">
        <f t="shared" si="0"/>
        <v>170</v>
      </c>
      <c r="L6" s="2">
        <v>4.0317129629629635E-3</v>
      </c>
    </row>
    <row r="7" spans="1:12">
      <c r="A7">
        <v>6</v>
      </c>
      <c r="B7" s="67" t="s">
        <v>20</v>
      </c>
      <c r="C7" s="67" t="s">
        <v>21</v>
      </c>
      <c r="D7" s="90">
        <v>2.1226851851851851E-4</v>
      </c>
      <c r="E7">
        <v>30</v>
      </c>
      <c r="F7">
        <v>30</v>
      </c>
      <c r="G7">
        <v>30</v>
      </c>
      <c r="H7">
        <v>30</v>
      </c>
      <c r="I7">
        <v>20</v>
      </c>
      <c r="J7">
        <v>30</v>
      </c>
      <c r="K7">
        <f t="shared" si="0"/>
        <v>170</v>
      </c>
      <c r="L7" s="2">
        <v>4.7230324074074076E-3</v>
      </c>
    </row>
    <row r="8" spans="1:12">
      <c r="A8">
        <v>7</v>
      </c>
      <c r="B8" s="67" t="s">
        <v>82</v>
      </c>
      <c r="C8" s="67" t="s">
        <v>85</v>
      </c>
      <c r="D8" s="90">
        <v>5.1956018518518519E-4</v>
      </c>
      <c r="E8">
        <v>30</v>
      </c>
      <c r="F8">
        <v>30</v>
      </c>
      <c r="G8">
        <v>30</v>
      </c>
      <c r="H8">
        <v>30</v>
      </c>
      <c r="I8">
        <v>30</v>
      </c>
      <c r="J8">
        <v>20</v>
      </c>
      <c r="K8">
        <f t="shared" si="0"/>
        <v>170</v>
      </c>
      <c r="L8" s="2">
        <v>4.7471064814814815E-3</v>
      </c>
    </row>
    <row r="9" spans="1:12">
      <c r="A9">
        <v>8</v>
      </c>
      <c r="B9" s="66" t="s">
        <v>28</v>
      </c>
      <c r="C9" s="66" t="s">
        <v>29</v>
      </c>
      <c r="D9" s="90">
        <v>2.4351851851851848E-4</v>
      </c>
      <c r="E9">
        <v>30</v>
      </c>
      <c r="F9">
        <v>30</v>
      </c>
      <c r="G9">
        <v>30</v>
      </c>
      <c r="H9">
        <v>30</v>
      </c>
      <c r="I9">
        <v>30</v>
      </c>
      <c r="J9">
        <v>0</v>
      </c>
      <c r="K9">
        <f t="shared" si="0"/>
        <v>150</v>
      </c>
      <c r="L9" s="2">
        <v>4.8611111111111112E-3</v>
      </c>
    </row>
    <row r="10" spans="1:12">
      <c r="A10">
        <v>9</v>
      </c>
      <c r="B10" s="66" t="s">
        <v>32</v>
      </c>
      <c r="C10" s="66" t="s">
        <v>33</v>
      </c>
      <c r="D10" s="2">
        <v>2.5150462962962968E-4</v>
      </c>
      <c r="E10">
        <v>20</v>
      </c>
      <c r="F10">
        <v>30</v>
      </c>
      <c r="G10">
        <v>30</v>
      </c>
      <c r="H10">
        <v>30</v>
      </c>
      <c r="I10">
        <v>30</v>
      </c>
      <c r="J10">
        <v>0</v>
      </c>
      <c r="K10">
        <f t="shared" si="0"/>
        <v>140</v>
      </c>
      <c r="L10" s="2">
        <v>4.8611111111111112E-3</v>
      </c>
    </row>
    <row r="11" spans="1:12">
      <c r="A11">
        <v>10</v>
      </c>
      <c r="B11" s="66" t="s">
        <v>67</v>
      </c>
      <c r="C11" s="66" t="s">
        <v>68</v>
      </c>
      <c r="D11" s="93">
        <v>2.3969907407407406E-4</v>
      </c>
      <c r="E11">
        <v>30</v>
      </c>
      <c r="F11">
        <v>30</v>
      </c>
      <c r="G11">
        <v>30</v>
      </c>
      <c r="H11">
        <v>30</v>
      </c>
      <c r="I11">
        <v>0</v>
      </c>
      <c r="J11">
        <v>0</v>
      </c>
      <c r="K11">
        <f t="shared" si="0"/>
        <v>120</v>
      </c>
      <c r="L11" s="2">
        <v>4.8611111111111112E-3</v>
      </c>
    </row>
    <row r="12" spans="1:12">
      <c r="A12">
        <v>11</v>
      </c>
      <c r="B12" s="66" t="s">
        <v>52</v>
      </c>
      <c r="C12" s="66" t="s">
        <v>78</v>
      </c>
      <c r="D12" s="93">
        <v>4.4328703703703701E-4</v>
      </c>
      <c r="E12">
        <v>30</v>
      </c>
      <c r="F12">
        <v>30</v>
      </c>
      <c r="G12">
        <v>30</v>
      </c>
      <c r="H12">
        <v>30</v>
      </c>
      <c r="I12">
        <v>0</v>
      </c>
      <c r="J12">
        <v>0</v>
      </c>
      <c r="K12">
        <f t="shared" si="0"/>
        <v>120</v>
      </c>
      <c r="L12" s="2">
        <v>4.8611111111111112E-3</v>
      </c>
    </row>
    <row r="13" spans="1:12">
      <c r="A13">
        <v>12</v>
      </c>
      <c r="B13" s="66" t="s">
        <v>25</v>
      </c>
      <c r="C13" s="66" t="s">
        <v>75</v>
      </c>
      <c r="D13" s="2">
        <v>1.9965277777777776E-4</v>
      </c>
      <c r="E13">
        <v>30</v>
      </c>
      <c r="F13">
        <v>30</v>
      </c>
      <c r="G13">
        <v>30</v>
      </c>
      <c r="H13">
        <v>0</v>
      </c>
      <c r="I13">
        <v>0</v>
      </c>
      <c r="J13">
        <v>0</v>
      </c>
      <c r="K13">
        <f t="shared" si="0"/>
        <v>90</v>
      </c>
      <c r="L13" s="2">
        <v>4.8611111111111112E-3</v>
      </c>
    </row>
    <row r="14" spans="1:12">
      <c r="A14">
        <v>13</v>
      </c>
      <c r="B14" s="67" t="s">
        <v>25</v>
      </c>
      <c r="C14" s="67" t="s">
        <v>26</v>
      </c>
      <c r="D14" s="90">
        <v>3.6481481481481478E-4</v>
      </c>
      <c r="E14">
        <v>30</v>
      </c>
      <c r="F14">
        <v>30</v>
      </c>
      <c r="G14">
        <v>30</v>
      </c>
      <c r="H14">
        <v>0</v>
      </c>
      <c r="I14">
        <v>0</v>
      </c>
      <c r="J14">
        <v>0</v>
      </c>
      <c r="K14">
        <f t="shared" si="0"/>
        <v>90</v>
      </c>
      <c r="L14" s="2">
        <v>4.8611111111111112E-3</v>
      </c>
    </row>
    <row r="15" spans="1:12">
      <c r="A15">
        <v>14</v>
      </c>
      <c r="B15" s="67" t="s">
        <v>54</v>
      </c>
      <c r="C15" s="67" t="s">
        <v>59</v>
      </c>
      <c r="D15" s="90">
        <v>3.459490740740741E-4</v>
      </c>
      <c r="E15">
        <v>30</v>
      </c>
      <c r="F15">
        <v>30</v>
      </c>
      <c r="G15">
        <v>10</v>
      </c>
      <c r="H15">
        <v>0</v>
      </c>
      <c r="I15">
        <v>0</v>
      </c>
      <c r="J15">
        <v>0</v>
      </c>
      <c r="K15">
        <f t="shared" si="0"/>
        <v>70</v>
      </c>
      <c r="L15" s="2">
        <v>4.8611111111111112E-3</v>
      </c>
    </row>
    <row r="16" spans="1:12">
      <c r="A16">
        <v>15</v>
      </c>
      <c r="B16" s="67" t="s">
        <v>25</v>
      </c>
      <c r="C16" s="67" t="s">
        <v>34</v>
      </c>
      <c r="D16" s="90">
        <v>2.3136574074074075E-4</v>
      </c>
      <c r="E16">
        <v>30</v>
      </c>
      <c r="F16">
        <v>30</v>
      </c>
      <c r="G16">
        <v>0</v>
      </c>
      <c r="H16">
        <v>0</v>
      </c>
      <c r="I16">
        <v>0</v>
      </c>
      <c r="J16">
        <v>0</v>
      </c>
      <c r="K16">
        <f t="shared" si="0"/>
        <v>60</v>
      </c>
      <c r="L16" s="2">
        <v>4.8611111111111112E-3</v>
      </c>
    </row>
    <row r="17" spans="1:12">
      <c r="A17">
        <v>16</v>
      </c>
      <c r="B17" s="66" t="s">
        <v>49</v>
      </c>
      <c r="C17" s="66" t="s">
        <v>50</v>
      </c>
      <c r="D17" s="90">
        <v>4.3032407407407407E-4</v>
      </c>
      <c r="E17">
        <v>30</v>
      </c>
      <c r="F17">
        <v>30</v>
      </c>
      <c r="G17">
        <v>0</v>
      </c>
      <c r="H17">
        <v>0</v>
      </c>
      <c r="I17">
        <v>0</v>
      </c>
      <c r="J17">
        <v>0</v>
      </c>
      <c r="K17">
        <f t="shared" si="0"/>
        <v>60</v>
      </c>
      <c r="L17" s="2">
        <v>4.8611111111111112E-3</v>
      </c>
    </row>
    <row r="18" spans="1:12">
      <c r="A18">
        <v>17</v>
      </c>
      <c r="B18" s="67" t="s">
        <v>86</v>
      </c>
      <c r="C18" s="67" t="s">
        <v>87</v>
      </c>
      <c r="D18" s="90">
        <v>4.6643518518518518E-4</v>
      </c>
      <c r="E18">
        <v>30</v>
      </c>
      <c r="F18">
        <v>10</v>
      </c>
      <c r="G18">
        <v>20</v>
      </c>
      <c r="H18">
        <v>0</v>
      </c>
      <c r="I18">
        <v>0</v>
      </c>
      <c r="J18">
        <v>0</v>
      </c>
      <c r="K18">
        <f t="shared" si="0"/>
        <v>60</v>
      </c>
      <c r="L18" s="2">
        <v>4.8611111111111112E-3</v>
      </c>
    </row>
    <row r="19" spans="1:12">
      <c r="A19">
        <v>18</v>
      </c>
      <c r="B19" s="66" t="s">
        <v>67</v>
      </c>
      <c r="C19" s="66" t="s">
        <v>72</v>
      </c>
      <c r="D19" s="90">
        <v>8.4837962962962959E-4</v>
      </c>
      <c r="E19">
        <v>30</v>
      </c>
      <c r="F19">
        <v>20</v>
      </c>
      <c r="G19">
        <v>10</v>
      </c>
      <c r="H19">
        <v>0</v>
      </c>
      <c r="I19">
        <v>0</v>
      </c>
      <c r="J19">
        <v>0</v>
      </c>
      <c r="K19">
        <f t="shared" si="0"/>
        <v>60</v>
      </c>
      <c r="L19" s="2">
        <v>4.8611111111111112E-3</v>
      </c>
    </row>
    <row r="20" spans="1:12">
      <c r="A20">
        <v>19</v>
      </c>
      <c r="B20" s="66" t="s">
        <v>82</v>
      </c>
      <c r="C20" s="66" t="s">
        <v>21</v>
      </c>
      <c r="D20" s="93">
        <v>1.0299768518518518E-3</v>
      </c>
      <c r="E20">
        <v>30</v>
      </c>
      <c r="F20">
        <v>30</v>
      </c>
      <c r="G20">
        <v>0</v>
      </c>
      <c r="H20">
        <v>0</v>
      </c>
      <c r="I20">
        <v>0</v>
      </c>
      <c r="J20">
        <v>0</v>
      </c>
      <c r="K20">
        <v>60</v>
      </c>
      <c r="L20" s="2">
        <v>4.8611111111111112E-3</v>
      </c>
    </row>
    <row r="21" spans="1:12">
      <c r="A21">
        <v>20</v>
      </c>
      <c r="B21" s="66" t="s">
        <v>12</v>
      </c>
      <c r="C21" s="66" t="s">
        <v>13</v>
      </c>
      <c r="D21" s="2">
        <v>1.3923611111111109E-3</v>
      </c>
      <c r="E21">
        <v>10</v>
      </c>
      <c r="F21">
        <v>30</v>
      </c>
      <c r="G21">
        <v>0</v>
      </c>
      <c r="H21">
        <v>0</v>
      </c>
      <c r="I21">
        <v>0</v>
      </c>
      <c r="J21">
        <v>0</v>
      </c>
      <c r="K21">
        <f>SUM(E21:J21)</f>
        <v>40</v>
      </c>
      <c r="L21" s="2">
        <v>4.8611111111111112E-3</v>
      </c>
    </row>
    <row r="22" spans="1:12">
      <c r="A22">
        <v>21</v>
      </c>
      <c r="B22" s="66" t="s">
        <v>54</v>
      </c>
      <c r="C22" s="66" t="s">
        <v>55</v>
      </c>
      <c r="D22" s="90">
        <v>1.4209490740740743E-3</v>
      </c>
      <c r="E22">
        <v>30</v>
      </c>
      <c r="F22">
        <v>10</v>
      </c>
      <c r="G22">
        <v>0</v>
      </c>
      <c r="H22">
        <v>0</v>
      </c>
      <c r="I22">
        <v>0</v>
      </c>
      <c r="J22">
        <v>0</v>
      </c>
      <c r="K22">
        <f>SUM(E22:J22)</f>
        <v>40</v>
      </c>
      <c r="L22" s="2">
        <v>4.8611111111111112E-3</v>
      </c>
    </row>
    <row r="23" spans="1:12">
      <c r="A23">
        <v>22</v>
      </c>
      <c r="B23" s="67" t="s">
        <v>86</v>
      </c>
      <c r="C23" s="67" t="s">
        <v>93</v>
      </c>
      <c r="D23" s="90">
        <v>1.0115740740740741E-4</v>
      </c>
      <c r="E23">
        <v>20</v>
      </c>
      <c r="F23">
        <v>0</v>
      </c>
      <c r="G23">
        <v>0</v>
      </c>
      <c r="H23">
        <v>0</v>
      </c>
      <c r="I23">
        <v>0</v>
      </c>
      <c r="J23">
        <v>0</v>
      </c>
      <c r="K23">
        <v>30</v>
      </c>
      <c r="L23" s="2">
        <v>4.8611111111111112E-3</v>
      </c>
    </row>
    <row r="24" spans="1:12">
      <c r="A24">
        <v>23</v>
      </c>
      <c r="B24" s="66" t="s">
        <v>16</v>
      </c>
      <c r="C24" s="66" t="s">
        <v>24</v>
      </c>
      <c r="D24" s="93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f>SUM(E24:J24)</f>
        <v>0</v>
      </c>
      <c r="L24" s="2">
        <v>4.8611111111111112E-3</v>
      </c>
    </row>
    <row r="25" spans="1:12">
      <c r="D25"/>
    </row>
    <row r="27" spans="1:12">
      <c r="K27">
        <f t="shared" ref="K27:K41" si="1">SUM(E27:J27)</f>
        <v>0</v>
      </c>
    </row>
    <row r="28" spans="1:12">
      <c r="K28">
        <f t="shared" si="1"/>
        <v>0</v>
      </c>
    </row>
    <row r="29" spans="1:12">
      <c r="K29">
        <f t="shared" si="1"/>
        <v>0</v>
      </c>
    </row>
    <row r="30" spans="1:12">
      <c r="K30">
        <f t="shared" si="1"/>
        <v>0</v>
      </c>
    </row>
    <row r="31" spans="1:12">
      <c r="K31">
        <f t="shared" si="1"/>
        <v>0</v>
      </c>
    </row>
    <row r="32" spans="1:12">
      <c r="K32">
        <f t="shared" si="1"/>
        <v>0</v>
      </c>
    </row>
    <row r="33" spans="11:11">
      <c r="K33">
        <f t="shared" si="1"/>
        <v>0</v>
      </c>
    </row>
    <row r="34" spans="11:11">
      <c r="K34">
        <f t="shared" si="1"/>
        <v>0</v>
      </c>
    </row>
    <row r="35" spans="11:11">
      <c r="K35">
        <f t="shared" si="1"/>
        <v>0</v>
      </c>
    </row>
    <row r="36" spans="11:11">
      <c r="K36">
        <f t="shared" si="1"/>
        <v>0</v>
      </c>
    </row>
    <row r="37" spans="11:11">
      <c r="K37">
        <f t="shared" si="1"/>
        <v>0</v>
      </c>
    </row>
    <row r="38" spans="11:11">
      <c r="K38">
        <f t="shared" si="1"/>
        <v>0</v>
      </c>
    </row>
    <row r="39" spans="11:11">
      <c r="K39">
        <f t="shared" si="1"/>
        <v>0</v>
      </c>
    </row>
    <row r="40" spans="11:11">
      <c r="K40">
        <f t="shared" si="1"/>
        <v>0</v>
      </c>
    </row>
    <row r="41" spans="11:11">
      <c r="K41">
        <f t="shared" si="1"/>
        <v>0</v>
      </c>
    </row>
  </sheetData>
  <sortState xmlns:xlrd2="http://schemas.microsoft.com/office/spreadsheetml/2017/richdata2" ref="A2:L24">
    <sortCondition descending="1" ref="K2:K24"/>
    <sortCondition ref="L2:L24"/>
    <sortCondition ref="D2:D24"/>
  </sortState>
  <phoneticPr fontId="18" type="noConversion"/>
  <printOptions gridLines="1"/>
  <pageMargins left="0.7" right="0.7" top="0.75" bottom="0.75" header="0.3" footer="0.3"/>
  <pageSetup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7558519241921"/>
  </sheetPr>
  <dimension ref="A1:N26"/>
  <sheetViews>
    <sheetView tabSelected="1" workbookViewId="0">
      <selection activeCell="N24" sqref="N24"/>
    </sheetView>
  </sheetViews>
  <sheetFormatPr defaultRowHeight="15"/>
  <cols>
    <col min="1" max="1" width="4.140625" bestFit="1" customWidth="1"/>
    <col min="2" max="2" width="19.140625" bestFit="1" customWidth="1"/>
    <col min="3" max="3" width="11.5703125" bestFit="1" customWidth="1"/>
    <col min="4" max="4" width="1.5703125" customWidth="1"/>
    <col min="5" max="5" width="6.7109375" bestFit="1" customWidth="1"/>
    <col min="6" max="7" width="6.7109375" customWidth="1"/>
    <col min="8" max="10" width="10.7109375" style="2" customWidth="1"/>
    <col min="11" max="11" width="9.42578125" style="2" bestFit="1" customWidth="1"/>
    <col min="12" max="13" width="9.42578125" style="2" customWidth="1"/>
  </cols>
  <sheetData>
    <row r="1" spans="1:14" s="3" customFormat="1" ht="18.75">
      <c r="A1" s="6"/>
      <c r="B1" s="6" t="s">
        <v>200</v>
      </c>
      <c r="C1" s="6" t="s">
        <v>194</v>
      </c>
      <c r="D1" s="6"/>
      <c r="E1" s="6" t="s">
        <v>201</v>
      </c>
      <c r="F1" s="6" t="s">
        <v>202</v>
      </c>
      <c r="G1" s="6" t="s">
        <v>196</v>
      </c>
      <c r="H1" s="39" t="s">
        <v>197</v>
      </c>
      <c r="I1" s="39" t="s">
        <v>203</v>
      </c>
      <c r="J1" s="39" t="s">
        <v>204</v>
      </c>
      <c r="K1" s="39" t="s">
        <v>195</v>
      </c>
      <c r="L1" s="39" t="s">
        <v>205</v>
      </c>
      <c r="M1" s="39" t="s">
        <v>196</v>
      </c>
    </row>
    <row r="2" spans="1:14" ht="15.75">
      <c r="A2" s="6">
        <v>1</v>
      </c>
      <c r="B2" s="67" t="s">
        <v>20</v>
      </c>
      <c r="C2" s="67" t="s">
        <v>21</v>
      </c>
      <c r="D2" s="6"/>
      <c r="E2" s="6">
        <v>180</v>
      </c>
      <c r="F2" s="98">
        <v>170</v>
      </c>
      <c r="G2" s="6">
        <f t="shared" ref="G2:G26" si="0">SUM(E2:F2)</f>
        <v>350</v>
      </c>
      <c r="H2" s="99">
        <v>3.9812499999999995E-3</v>
      </c>
      <c r="I2" s="99">
        <v>4.7230324074074076E-3</v>
      </c>
      <c r="J2" s="39">
        <f t="shared" ref="J2:J26" si="1">SUM(H2:I2)</f>
        <v>8.7042824074074071E-3</v>
      </c>
      <c r="K2" s="94">
        <v>5.2905092592592598E-4</v>
      </c>
      <c r="L2" s="100">
        <v>2.1226851851851851E-4</v>
      </c>
      <c r="M2" s="95">
        <f t="shared" ref="M2:M26" si="2">SUM(K2:L2)</f>
        <v>7.4131944444444451E-4</v>
      </c>
      <c r="N2" s="98"/>
    </row>
    <row r="3" spans="1:14" ht="15.75">
      <c r="A3" s="6">
        <v>2</v>
      </c>
      <c r="B3" s="67" t="s">
        <v>82</v>
      </c>
      <c r="C3" s="67" t="s">
        <v>83</v>
      </c>
      <c r="D3" s="6"/>
      <c r="E3" s="6">
        <v>90</v>
      </c>
      <c r="F3" s="98">
        <v>180</v>
      </c>
      <c r="G3" s="6">
        <f t="shared" si="0"/>
        <v>270</v>
      </c>
      <c r="H3" s="39">
        <v>4.8611111111111112E-3</v>
      </c>
      <c r="I3" s="99">
        <v>3.6909722222222222E-3</v>
      </c>
      <c r="J3" s="39">
        <f t="shared" si="1"/>
        <v>8.5520833333333334E-3</v>
      </c>
      <c r="K3" s="94">
        <v>4.4317129629629633E-4</v>
      </c>
      <c r="L3" s="100">
        <v>4.8611111111111104E-4</v>
      </c>
      <c r="M3" s="95">
        <f t="shared" si="2"/>
        <v>9.2928240740740731E-4</v>
      </c>
      <c r="N3" s="98"/>
    </row>
    <row r="4" spans="1:14" ht="15.75">
      <c r="A4" s="6">
        <v>3</v>
      </c>
      <c r="B4" s="66" t="s">
        <v>82</v>
      </c>
      <c r="C4" s="66" t="s">
        <v>21</v>
      </c>
      <c r="D4" s="6"/>
      <c r="E4" s="6">
        <v>180</v>
      </c>
      <c r="F4" s="98">
        <v>60</v>
      </c>
      <c r="G4" s="6">
        <f t="shared" si="0"/>
        <v>240</v>
      </c>
      <c r="H4" s="39">
        <v>3.5209490740740739E-3</v>
      </c>
      <c r="I4" s="99">
        <v>4.8611111111111112E-3</v>
      </c>
      <c r="J4" s="39">
        <f t="shared" si="1"/>
        <v>8.3820601851851851E-3</v>
      </c>
      <c r="K4" s="95">
        <v>5.2627314814814822E-4</v>
      </c>
      <c r="L4" s="39">
        <v>1.0299768518518518E-3</v>
      </c>
      <c r="M4" s="95">
        <f t="shared" si="2"/>
        <v>1.5562499999999999E-3</v>
      </c>
      <c r="N4" s="98"/>
    </row>
    <row r="5" spans="1:14" ht="15.75">
      <c r="A5" s="6">
        <v>4</v>
      </c>
      <c r="B5" s="66" t="s">
        <v>6</v>
      </c>
      <c r="C5" s="66" t="s">
        <v>7</v>
      </c>
      <c r="D5" s="6"/>
      <c r="E5" s="6">
        <v>60</v>
      </c>
      <c r="F5" s="98">
        <v>180</v>
      </c>
      <c r="G5" s="6">
        <f t="shared" si="0"/>
        <v>240</v>
      </c>
      <c r="H5" s="39">
        <v>4.8611111111111112E-3</v>
      </c>
      <c r="I5" s="99">
        <v>4.7760416666666663E-3</v>
      </c>
      <c r="J5" s="39">
        <f t="shared" si="1"/>
        <v>9.6371527777777775E-3</v>
      </c>
      <c r="K5" s="95">
        <v>7.6018518518518525E-4</v>
      </c>
      <c r="L5" s="39">
        <v>5.2662037037037033E-4</v>
      </c>
      <c r="M5" s="95">
        <f t="shared" si="2"/>
        <v>1.2868055555555556E-3</v>
      </c>
      <c r="N5" s="98"/>
    </row>
    <row r="6" spans="1:14" ht="15.75">
      <c r="A6" s="6">
        <v>5</v>
      </c>
      <c r="B6" s="66" t="s">
        <v>20</v>
      </c>
      <c r="C6" s="66" t="s">
        <v>92</v>
      </c>
      <c r="D6" s="6"/>
      <c r="E6" s="6">
        <v>60</v>
      </c>
      <c r="F6" s="98">
        <v>180</v>
      </c>
      <c r="G6" s="6">
        <f t="shared" si="0"/>
        <v>240</v>
      </c>
      <c r="H6" s="39">
        <v>4.8611111111111112E-3</v>
      </c>
      <c r="I6" s="99">
        <v>4.8228009259259257E-3</v>
      </c>
      <c r="J6" s="39">
        <f t="shared" si="1"/>
        <v>9.683912037037036E-3</v>
      </c>
      <c r="K6" s="95">
        <v>7.9849537037037031E-4</v>
      </c>
      <c r="L6" s="100">
        <v>4.3587962962962959E-4</v>
      </c>
      <c r="M6" s="95">
        <f t="shared" si="2"/>
        <v>1.2343749999999998E-3</v>
      </c>
      <c r="N6" s="98"/>
    </row>
    <row r="7" spans="1:14" ht="15.75">
      <c r="A7" s="6">
        <v>6</v>
      </c>
      <c r="B7" s="66" t="s">
        <v>28</v>
      </c>
      <c r="C7" s="66" t="s">
        <v>29</v>
      </c>
      <c r="D7" s="6"/>
      <c r="E7" s="6">
        <v>90</v>
      </c>
      <c r="F7" s="6">
        <v>150</v>
      </c>
      <c r="G7" s="6">
        <f t="shared" si="0"/>
        <v>240</v>
      </c>
      <c r="H7" s="39">
        <v>4.8611111111111112E-3</v>
      </c>
      <c r="I7" s="99">
        <v>4.8611111111111112E-3</v>
      </c>
      <c r="J7" s="39">
        <f t="shared" si="1"/>
        <v>9.7222222222222224E-3</v>
      </c>
      <c r="K7" s="95">
        <v>5.5555555555555556E-4</v>
      </c>
      <c r="L7" s="100">
        <v>2.4351851851851848E-4</v>
      </c>
      <c r="M7" s="95">
        <f t="shared" si="2"/>
        <v>7.9907407407407401E-4</v>
      </c>
      <c r="N7" s="98"/>
    </row>
    <row r="8" spans="1:14" ht="15.75">
      <c r="A8" s="6">
        <v>7</v>
      </c>
      <c r="B8" s="67" t="s">
        <v>32</v>
      </c>
      <c r="C8" s="67" t="s">
        <v>39</v>
      </c>
      <c r="D8" s="6"/>
      <c r="E8" s="6">
        <v>60</v>
      </c>
      <c r="F8" s="98">
        <v>170</v>
      </c>
      <c r="G8" s="6">
        <f t="shared" si="0"/>
        <v>230</v>
      </c>
      <c r="H8" s="99">
        <v>4.8611111111111112E-3</v>
      </c>
      <c r="I8" s="99">
        <v>4.0317129629629635E-3</v>
      </c>
      <c r="J8" s="39">
        <f t="shared" si="1"/>
        <v>8.8928240740740738E-3</v>
      </c>
      <c r="K8" s="94">
        <v>4.3935185185185185E-4</v>
      </c>
      <c r="L8" s="100">
        <v>2.8935185185185189E-4</v>
      </c>
      <c r="M8" s="95">
        <f t="shared" si="2"/>
        <v>7.2870370370370374E-4</v>
      </c>
      <c r="N8" s="98"/>
    </row>
    <row r="9" spans="1:14" ht="15.75">
      <c r="A9" s="6">
        <v>8</v>
      </c>
      <c r="B9" s="67" t="s">
        <v>82</v>
      </c>
      <c r="C9" s="67" t="s">
        <v>85</v>
      </c>
      <c r="D9" s="6"/>
      <c r="E9" s="6">
        <v>60</v>
      </c>
      <c r="F9" s="98">
        <v>170</v>
      </c>
      <c r="G9" s="6">
        <f t="shared" si="0"/>
        <v>230</v>
      </c>
      <c r="H9" s="99">
        <v>4.8611111111111112E-3</v>
      </c>
      <c r="I9" s="99">
        <v>4.7471064814814815E-3</v>
      </c>
      <c r="J9" s="39">
        <f t="shared" si="1"/>
        <v>9.6082175925925918E-3</v>
      </c>
      <c r="K9" s="94">
        <v>9.3715277777777775E-4</v>
      </c>
      <c r="L9" s="100">
        <v>5.1956018518518519E-4</v>
      </c>
      <c r="M9" s="95">
        <f t="shared" si="2"/>
        <v>1.456712962962963E-3</v>
      </c>
      <c r="N9" s="98"/>
    </row>
    <row r="10" spans="1:14" ht="15.75">
      <c r="A10" s="6">
        <v>9</v>
      </c>
      <c r="B10" s="66" t="s">
        <v>32</v>
      </c>
      <c r="C10" s="66" t="s">
        <v>33</v>
      </c>
      <c r="D10" s="6"/>
      <c r="E10" s="6">
        <v>90</v>
      </c>
      <c r="F10" s="98">
        <v>140</v>
      </c>
      <c r="G10" s="6">
        <f t="shared" si="0"/>
        <v>230</v>
      </c>
      <c r="H10" s="39">
        <v>4.8611111111111112E-3</v>
      </c>
      <c r="I10" s="99">
        <v>4.8611111111111112E-3</v>
      </c>
      <c r="J10" s="39">
        <f t="shared" si="1"/>
        <v>9.7222222222222224E-3</v>
      </c>
      <c r="K10" s="95">
        <v>1.0868055555555555E-3</v>
      </c>
      <c r="L10" s="99">
        <v>2.5150462962962968E-4</v>
      </c>
      <c r="M10" s="95">
        <f t="shared" si="2"/>
        <v>1.3383101851851852E-3</v>
      </c>
      <c r="N10" s="98"/>
    </row>
    <row r="11" spans="1:14" ht="15.75">
      <c r="A11" s="6">
        <v>10</v>
      </c>
      <c r="B11" s="67" t="s">
        <v>6</v>
      </c>
      <c r="C11" s="67" t="s">
        <v>111</v>
      </c>
      <c r="E11" s="6">
        <v>0</v>
      </c>
      <c r="F11" s="98">
        <v>180</v>
      </c>
      <c r="G11" s="6">
        <f t="shared" si="0"/>
        <v>180</v>
      </c>
      <c r="H11" s="99">
        <v>4.8611111111111112E-3</v>
      </c>
      <c r="I11" s="99">
        <v>3.579398148148148E-3</v>
      </c>
      <c r="J11" s="39">
        <f t="shared" si="1"/>
        <v>8.4405092592592587E-3</v>
      </c>
      <c r="K11" s="96">
        <v>0</v>
      </c>
      <c r="L11" s="100">
        <v>8.7962962962962962E-4</v>
      </c>
      <c r="M11" s="95">
        <f t="shared" si="2"/>
        <v>8.7962962962962962E-4</v>
      </c>
      <c r="N11" s="98"/>
    </row>
    <row r="12" spans="1:14" ht="15.75">
      <c r="A12" s="6">
        <v>11</v>
      </c>
      <c r="B12" s="66" t="s">
        <v>67</v>
      </c>
      <c r="C12" s="66" t="s">
        <v>68</v>
      </c>
      <c r="D12" s="6"/>
      <c r="E12" s="6">
        <v>60</v>
      </c>
      <c r="F12" s="98">
        <v>120</v>
      </c>
      <c r="G12" s="6">
        <f t="shared" si="0"/>
        <v>180</v>
      </c>
      <c r="H12" s="39">
        <v>4.8611111111111112E-3</v>
      </c>
      <c r="I12" s="99">
        <v>4.8611111111111112E-3</v>
      </c>
      <c r="J12" s="39">
        <f t="shared" si="1"/>
        <v>9.7222222222222224E-3</v>
      </c>
      <c r="K12" s="95">
        <v>7.127314814814814E-4</v>
      </c>
      <c r="L12" s="39">
        <v>2.3969907407407406E-4</v>
      </c>
      <c r="M12" s="95">
        <f t="shared" si="2"/>
        <v>9.5243055555555543E-4</v>
      </c>
      <c r="N12" s="98"/>
    </row>
    <row r="13" spans="1:14" ht="15.75">
      <c r="A13" s="6">
        <v>12</v>
      </c>
      <c r="B13" s="67" t="s">
        <v>54</v>
      </c>
      <c r="C13" s="67" t="s">
        <v>59</v>
      </c>
      <c r="D13" s="6"/>
      <c r="E13" s="6">
        <v>90</v>
      </c>
      <c r="F13" s="98">
        <v>70</v>
      </c>
      <c r="G13" s="6">
        <f t="shared" si="0"/>
        <v>160</v>
      </c>
      <c r="H13" s="99">
        <v>4.8611111111111112E-3</v>
      </c>
      <c r="I13" s="99">
        <v>4.8611111111111112E-3</v>
      </c>
      <c r="J13" s="39">
        <f t="shared" si="1"/>
        <v>9.7222222222222224E-3</v>
      </c>
      <c r="K13" s="94">
        <v>1.850925925925926E-3</v>
      </c>
      <c r="L13" s="100">
        <v>3.459490740740741E-4</v>
      </c>
      <c r="M13" s="95">
        <f t="shared" si="2"/>
        <v>2.196875E-3</v>
      </c>
      <c r="N13" s="98"/>
    </row>
    <row r="14" spans="1:14" ht="15.75">
      <c r="A14" s="6">
        <v>13</v>
      </c>
      <c r="B14" s="66" t="s">
        <v>25</v>
      </c>
      <c r="C14" s="66" t="s">
        <v>75</v>
      </c>
      <c r="D14" s="6"/>
      <c r="E14" s="6">
        <v>60</v>
      </c>
      <c r="F14" s="98">
        <v>90</v>
      </c>
      <c r="G14" s="6">
        <f t="shared" si="0"/>
        <v>150</v>
      </c>
      <c r="H14" s="39">
        <v>4.8611111111111112E-3</v>
      </c>
      <c r="I14" s="99">
        <v>4.8611111111111112E-3</v>
      </c>
      <c r="J14" s="39">
        <f t="shared" si="1"/>
        <v>9.7222222222222224E-3</v>
      </c>
      <c r="K14" s="95">
        <v>6.7129629629629625E-4</v>
      </c>
      <c r="L14" s="99">
        <v>1.9965277777777776E-4</v>
      </c>
      <c r="M14" s="95">
        <f t="shared" si="2"/>
        <v>8.7094907407407401E-4</v>
      </c>
      <c r="N14" s="98"/>
    </row>
    <row r="15" spans="1:14" ht="15.75">
      <c r="A15" s="6">
        <v>14</v>
      </c>
      <c r="B15" s="66" t="s">
        <v>49</v>
      </c>
      <c r="C15" s="66" t="s">
        <v>50</v>
      </c>
      <c r="D15" s="6"/>
      <c r="E15" s="6">
        <v>90</v>
      </c>
      <c r="F15" s="98">
        <v>60</v>
      </c>
      <c r="G15" s="6">
        <f t="shared" si="0"/>
        <v>150</v>
      </c>
      <c r="H15" s="39">
        <v>4.8611111111111112E-3</v>
      </c>
      <c r="I15" s="99">
        <v>4.8611111111111112E-3</v>
      </c>
      <c r="J15" s="39">
        <f t="shared" si="1"/>
        <v>9.7222222222222224E-3</v>
      </c>
      <c r="K15" s="95">
        <v>7.8240740740740744E-4</v>
      </c>
      <c r="L15" s="100">
        <v>4.3032407407407407E-4</v>
      </c>
      <c r="M15" s="95">
        <f t="shared" si="2"/>
        <v>1.2127314814814815E-3</v>
      </c>
      <c r="N15" s="98"/>
    </row>
    <row r="16" spans="1:14" ht="15.75">
      <c r="A16" s="6">
        <v>15</v>
      </c>
      <c r="B16" s="66" t="s">
        <v>52</v>
      </c>
      <c r="C16" s="66" t="s">
        <v>78</v>
      </c>
      <c r="E16" s="6">
        <v>0</v>
      </c>
      <c r="F16" s="98">
        <v>120</v>
      </c>
      <c r="G16" s="6">
        <f t="shared" si="0"/>
        <v>120</v>
      </c>
      <c r="H16" s="39">
        <v>4.8611111111111112E-3</v>
      </c>
      <c r="I16" s="99">
        <v>4.8611111111111112E-3</v>
      </c>
      <c r="J16" s="39">
        <f t="shared" si="1"/>
        <v>9.7222222222222224E-3</v>
      </c>
      <c r="K16" s="97">
        <v>0</v>
      </c>
      <c r="L16" s="39">
        <v>4.4328703703703701E-4</v>
      </c>
      <c r="M16" s="95">
        <f t="shared" si="2"/>
        <v>4.4328703703703701E-4</v>
      </c>
      <c r="N16" s="98"/>
    </row>
    <row r="17" spans="1:14" ht="15.75">
      <c r="A17" s="6">
        <v>16</v>
      </c>
      <c r="B17" s="67" t="s">
        <v>25</v>
      </c>
      <c r="C17" s="67" t="s">
        <v>34</v>
      </c>
      <c r="D17" s="6"/>
      <c r="E17" s="6">
        <v>60</v>
      </c>
      <c r="F17" s="98">
        <v>60</v>
      </c>
      <c r="G17" s="6">
        <f t="shared" si="0"/>
        <v>120</v>
      </c>
      <c r="H17" s="39">
        <v>4.8611111111111112E-3</v>
      </c>
      <c r="I17" s="99">
        <v>4.8611111111111112E-3</v>
      </c>
      <c r="J17" s="39">
        <f t="shared" si="1"/>
        <v>9.7222222222222224E-3</v>
      </c>
      <c r="K17" s="95">
        <v>1.1310185185185186E-3</v>
      </c>
      <c r="L17" s="100">
        <v>2.3136574074074075E-4</v>
      </c>
      <c r="M17" s="95">
        <f t="shared" si="2"/>
        <v>1.3623842592592594E-3</v>
      </c>
      <c r="N17" s="98"/>
    </row>
    <row r="18" spans="1:14" ht="15.75">
      <c r="A18" s="6">
        <v>17</v>
      </c>
      <c r="B18" s="67" t="s">
        <v>86</v>
      </c>
      <c r="C18" s="67" t="s">
        <v>87</v>
      </c>
      <c r="D18" s="6"/>
      <c r="E18" s="6">
        <v>60</v>
      </c>
      <c r="F18" s="98">
        <v>60</v>
      </c>
      <c r="G18" s="6">
        <f t="shared" si="0"/>
        <v>120</v>
      </c>
      <c r="H18" s="99">
        <v>4.8611111111111112E-3</v>
      </c>
      <c r="I18" s="99">
        <v>4.8611111111111112E-3</v>
      </c>
      <c r="J18" s="39">
        <f t="shared" si="1"/>
        <v>9.7222222222222224E-3</v>
      </c>
      <c r="K18" s="94">
        <v>1.9144675925925926E-3</v>
      </c>
      <c r="L18" s="100">
        <v>4.6643518518518518E-4</v>
      </c>
      <c r="M18" s="95">
        <f t="shared" si="2"/>
        <v>2.3809027777777778E-3</v>
      </c>
      <c r="N18" s="98"/>
    </row>
    <row r="19" spans="1:14" ht="15.75">
      <c r="A19" s="6">
        <v>18</v>
      </c>
      <c r="B19" s="66" t="s">
        <v>12</v>
      </c>
      <c r="C19" s="66" t="s">
        <v>13</v>
      </c>
      <c r="D19" s="6"/>
      <c r="E19" s="6">
        <v>60</v>
      </c>
      <c r="F19" s="98">
        <v>40</v>
      </c>
      <c r="G19" s="6">
        <f t="shared" si="0"/>
        <v>100</v>
      </c>
      <c r="H19" s="39">
        <v>4.8611111111111112E-3</v>
      </c>
      <c r="I19" s="99">
        <v>4.8611111111111112E-3</v>
      </c>
      <c r="J19" s="39">
        <f t="shared" si="1"/>
        <v>9.7222222222222224E-3</v>
      </c>
      <c r="K19" s="95">
        <v>5.7002314814814817E-4</v>
      </c>
      <c r="L19" s="99">
        <v>1.3923611111111109E-3</v>
      </c>
      <c r="M19" s="95">
        <f t="shared" si="2"/>
        <v>1.9623842592592592E-3</v>
      </c>
      <c r="N19" s="98"/>
    </row>
    <row r="20" spans="1:14" ht="15.75">
      <c r="A20" s="6">
        <v>19</v>
      </c>
      <c r="B20" s="67" t="s">
        <v>25</v>
      </c>
      <c r="C20" s="67" t="s">
        <v>26</v>
      </c>
      <c r="E20" s="6">
        <v>0</v>
      </c>
      <c r="F20" s="98">
        <v>90</v>
      </c>
      <c r="G20" s="6">
        <f t="shared" si="0"/>
        <v>90</v>
      </c>
      <c r="H20" s="39">
        <v>4.8611111111111112E-3</v>
      </c>
      <c r="I20" s="99">
        <v>4.8611111111111112E-3</v>
      </c>
      <c r="J20" s="39">
        <f t="shared" si="1"/>
        <v>9.7222222222222224E-3</v>
      </c>
      <c r="K20" s="96">
        <v>0</v>
      </c>
      <c r="L20" s="100">
        <v>3.6481481481481478E-4</v>
      </c>
      <c r="M20" s="95">
        <f t="shared" si="2"/>
        <v>3.6481481481481478E-4</v>
      </c>
      <c r="N20" s="98"/>
    </row>
    <row r="21" spans="1:14" ht="15.75">
      <c r="A21" s="6">
        <v>20</v>
      </c>
      <c r="B21" s="66" t="s">
        <v>67</v>
      </c>
      <c r="C21" s="66" t="s">
        <v>72</v>
      </c>
      <c r="D21" s="6"/>
      <c r="E21" s="6">
        <v>30</v>
      </c>
      <c r="F21" s="98">
        <v>60</v>
      </c>
      <c r="G21" s="6">
        <f t="shared" si="0"/>
        <v>90</v>
      </c>
      <c r="H21" s="39">
        <v>4.8611111111111112E-3</v>
      </c>
      <c r="I21" s="99">
        <v>4.8611111111111112E-3</v>
      </c>
      <c r="J21" s="39">
        <f t="shared" si="1"/>
        <v>9.7222222222222224E-3</v>
      </c>
      <c r="K21" s="95">
        <v>2.0650462962962962E-3</v>
      </c>
      <c r="L21" s="100">
        <v>8.4837962962962959E-4</v>
      </c>
      <c r="M21" s="95">
        <f t="shared" si="2"/>
        <v>2.9134259259259256E-3</v>
      </c>
      <c r="N21" s="98"/>
    </row>
    <row r="22" spans="1:14" ht="15.75">
      <c r="A22" s="6">
        <v>21</v>
      </c>
      <c r="B22" s="66" t="s">
        <v>16</v>
      </c>
      <c r="C22" s="66" t="s">
        <v>24</v>
      </c>
      <c r="D22" s="6"/>
      <c r="E22" s="6">
        <v>60</v>
      </c>
      <c r="F22" s="98">
        <v>0</v>
      </c>
      <c r="G22" s="6">
        <f t="shared" si="0"/>
        <v>60</v>
      </c>
      <c r="H22" s="39">
        <v>4.8611111111111112E-3</v>
      </c>
      <c r="I22" s="99">
        <v>4.8611111111111112E-3</v>
      </c>
      <c r="J22" s="39">
        <f t="shared" si="1"/>
        <v>9.7222222222222224E-3</v>
      </c>
      <c r="K22" s="95">
        <v>1.9497685185185184E-3</v>
      </c>
      <c r="L22" s="39">
        <v>0</v>
      </c>
      <c r="M22" s="95">
        <f t="shared" si="2"/>
        <v>1.9497685185185184E-3</v>
      </c>
      <c r="N22" s="98"/>
    </row>
    <row r="23" spans="1:14" ht="15.75">
      <c r="A23" s="6">
        <v>22</v>
      </c>
      <c r="B23" s="66" t="s">
        <v>54</v>
      </c>
      <c r="C23" s="66" t="s">
        <v>55</v>
      </c>
      <c r="E23" s="6">
        <v>0</v>
      </c>
      <c r="F23" s="98">
        <v>40</v>
      </c>
      <c r="G23" s="6">
        <f t="shared" si="0"/>
        <v>40</v>
      </c>
      <c r="H23" s="39">
        <v>4.8611111111111112E-3</v>
      </c>
      <c r="I23" s="99">
        <v>4.8611111111111112E-3</v>
      </c>
      <c r="J23" s="39">
        <f t="shared" si="1"/>
        <v>9.7222222222222224E-3</v>
      </c>
      <c r="K23" s="97">
        <v>0</v>
      </c>
      <c r="L23" s="100">
        <v>1.4209490740740743E-3</v>
      </c>
      <c r="M23" s="95">
        <f t="shared" si="2"/>
        <v>1.4209490740740743E-3</v>
      </c>
      <c r="N23" s="98"/>
    </row>
    <row r="24" spans="1:14" ht="15.75">
      <c r="A24" s="6">
        <v>23</v>
      </c>
      <c r="B24" s="67" t="s">
        <v>86</v>
      </c>
      <c r="C24" s="67" t="s">
        <v>93</v>
      </c>
      <c r="E24" s="6">
        <v>0</v>
      </c>
      <c r="F24" s="98">
        <v>30</v>
      </c>
      <c r="G24" s="6">
        <f t="shared" si="0"/>
        <v>30</v>
      </c>
      <c r="H24" s="39">
        <v>4.8611111111111112E-3</v>
      </c>
      <c r="I24" s="99">
        <v>4.8611111111111112E-3</v>
      </c>
      <c r="J24" s="39">
        <f t="shared" si="1"/>
        <v>9.7222222222222224E-3</v>
      </c>
      <c r="K24" s="96">
        <v>0</v>
      </c>
      <c r="L24" s="100">
        <v>1.0115740740740741E-4</v>
      </c>
      <c r="M24" s="95">
        <f t="shared" si="2"/>
        <v>1.0115740740740741E-4</v>
      </c>
      <c r="N24" s="98"/>
    </row>
    <row r="25" spans="1:14" ht="15.75">
      <c r="A25" s="6">
        <v>24</v>
      </c>
      <c r="B25" s="66" t="s">
        <v>8</v>
      </c>
      <c r="C25" s="66" t="s">
        <v>9</v>
      </c>
      <c r="E25" s="6">
        <v>0</v>
      </c>
      <c r="F25" s="6"/>
      <c r="G25" s="6">
        <f t="shared" si="0"/>
        <v>0</v>
      </c>
      <c r="H25" s="39">
        <v>4.8611111111111112E-3</v>
      </c>
      <c r="I25" s="99"/>
      <c r="J25" s="39">
        <f t="shared" si="1"/>
        <v>4.8611111111111112E-3</v>
      </c>
      <c r="K25" s="97">
        <v>0</v>
      </c>
      <c r="L25" s="97"/>
      <c r="M25" s="95">
        <f t="shared" si="2"/>
        <v>0</v>
      </c>
      <c r="N25" s="98"/>
    </row>
    <row r="26" spans="1:14" ht="15.75">
      <c r="A26" s="6">
        <v>25</v>
      </c>
      <c r="B26" s="67" t="s">
        <v>28</v>
      </c>
      <c r="C26" s="67" t="s">
        <v>37</v>
      </c>
      <c r="E26" s="6">
        <v>0</v>
      </c>
      <c r="F26" s="6"/>
      <c r="G26" s="6">
        <f t="shared" si="0"/>
        <v>0</v>
      </c>
      <c r="H26" s="99">
        <v>4.8611111111111112E-3</v>
      </c>
      <c r="I26" s="98"/>
      <c r="J26" s="39">
        <f t="shared" si="1"/>
        <v>4.8611111111111112E-3</v>
      </c>
      <c r="K26" s="96">
        <v>0</v>
      </c>
      <c r="L26" s="96"/>
      <c r="M26" s="95">
        <f t="shared" si="2"/>
        <v>0</v>
      </c>
      <c r="N26" s="98"/>
    </row>
  </sheetData>
  <sortState xmlns:xlrd2="http://schemas.microsoft.com/office/spreadsheetml/2017/richdata2" ref="A2:M26">
    <sortCondition descending="1" ref="G2:G26"/>
    <sortCondition ref="J2:J26"/>
    <sortCondition ref="M2:M26"/>
  </sortState>
  <phoneticPr fontId="18" type="noConversion"/>
  <printOptions gridLines="1"/>
  <pageMargins left="0.7" right="0.7" top="0.75" bottom="0.75" header="0.3" footer="0.3"/>
  <pageSetup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1:L52"/>
  <sheetViews>
    <sheetView workbookViewId="0">
      <selection activeCell="L23" sqref="B2:L23"/>
    </sheetView>
  </sheetViews>
  <sheetFormatPr defaultRowHeight="15"/>
  <cols>
    <col min="1" max="1" width="3.28515625" bestFit="1" customWidth="1"/>
    <col min="2" max="2" width="17.42578125" customWidth="1"/>
    <col min="3" max="3" width="11.7109375" customWidth="1"/>
    <col min="4" max="4" width="11" style="2" bestFit="1" customWidth="1"/>
    <col min="12" max="12" width="9.140625" style="2" customWidth="1"/>
  </cols>
  <sheetData>
    <row r="1" spans="1:12" s="3" customFormat="1" ht="18.75">
      <c r="B1" s="3" t="s">
        <v>193</v>
      </c>
      <c r="C1" s="3" t="s">
        <v>194</v>
      </c>
      <c r="D1" s="4" t="s">
        <v>195</v>
      </c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 t="s">
        <v>196</v>
      </c>
      <c r="L1" s="4" t="s">
        <v>197</v>
      </c>
    </row>
    <row r="2" spans="1:12">
      <c r="A2" s="32">
        <v>1</v>
      </c>
      <c r="B2" t="s">
        <v>127</v>
      </c>
      <c r="C2" s="34" t="s">
        <v>99</v>
      </c>
      <c r="D2" s="33">
        <v>3.4722222222222224E-4</v>
      </c>
      <c r="E2" s="32">
        <v>30</v>
      </c>
      <c r="F2" s="32">
        <v>30</v>
      </c>
      <c r="G2" s="32">
        <v>30</v>
      </c>
      <c r="H2" s="32">
        <v>30</v>
      </c>
      <c r="I2" s="32">
        <v>30</v>
      </c>
      <c r="J2" s="32">
        <v>30</v>
      </c>
      <c r="K2">
        <f>SUM(E2:J2)</f>
        <v>180</v>
      </c>
      <c r="L2" s="33">
        <v>1.7531249999999997E-3</v>
      </c>
    </row>
    <row r="3" spans="1:12">
      <c r="A3" s="32">
        <v>2</v>
      </c>
      <c r="B3" t="s">
        <v>137</v>
      </c>
      <c r="C3" s="34" t="s">
        <v>79</v>
      </c>
      <c r="D3" s="33">
        <v>3.528935185185185E-4</v>
      </c>
      <c r="E3" s="32">
        <v>30</v>
      </c>
      <c r="F3" s="32">
        <v>30</v>
      </c>
      <c r="G3" s="32">
        <v>30</v>
      </c>
      <c r="H3" s="32">
        <v>30</v>
      </c>
      <c r="I3" s="32">
        <v>30</v>
      </c>
      <c r="J3" s="32">
        <v>30</v>
      </c>
      <c r="K3">
        <f>SUM(E3:J3)</f>
        <v>180</v>
      </c>
      <c r="L3" s="33">
        <v>2.575925925925926E-3</v>
      </c>
    </row>
    <row r="4" spans="1:12">
      <c r="A4" s="32">
        <v>3</v>
      </c>
      <c r="B4" t="s">
        <v>123</v>
      </c>
      <c r="C4" s="34" t="s">
        <v>21</v>
      </c>
      <c r="D4" s="33">
        <v>2.1354166666666668E-4</v>
      </c>
      <c r="E4" s="32">
        <v>30</v>
      </c>
      <c r="F4" s="32">
        <v>30</v>
      </c>
      <c r="G4" s="32">
        <v>30</v>
      </c>
      <c r="H4" s="32">
        <v>30</v>
      </c>
      <c r="I4" s="32">
        <v>30</v>
      </c>
      <c r="J4" s="32">
        <v>30</v>
      </c>
      <c r="K4">
        <f>SUM(E4:J4)</f>
        <v>180</v>
      </c>
      <c r="L4" s="33">
        <v>2.6081018518518515E-3</v>
      </c>
    </row>
    <row r="5" spans="1:12">
      <c r="A5" s="32">
        <v>4</v>
      </c>
      <c r="B5" t="s">
        <v>206</v>
      </c>
      <c r="C5" s="34" t="s">
        <v>7</v>
      </c>
      <c r="D5" s="33">
        <v>7.0995370370370364E-4</v>
      </c>
      <c r="E5" s="32">
        <v>30</v>
      </c>
      <c r="F5" s="32">
        <v>30</v>
      </c>
      <c r="G5" s="32">
        <v>30</v>
      </c>
      <c r="H5" s="32">
        <v>30</v>
      </c>
      <c r="I5" s="32">
        <v>30</v>
      </c>
      <c r="J5" s="32">
        <v>30</v>
      </c>
      <c r="K5">
        <f>SUM(E5:J5)</f>
        <v>180</v>
      </c>
      <c r="L5" s="33">
        <v>2.7571759259259264E-3</v>
      </c>
    </row>
    <row r="6" spans="1:12">
      <c r="A6" s="32">
        <v>5</v>
      </c>
      <c r="B6" t="s">
        <v>82</v>
      </c>
      <c r="C6" s="34" t="s">
        <v>40</v>
      </c>
      <c r="D6" s="33">
        <v>5.5868055555555564E-4</v>
      </c>
      <c r="E6" s="32">
        <v>30</v>
      </c>
      <c r="F6" s="32">
        <v>30</v>
      </c>
      <c r="G6" s="32">
        <v>30</v>
      </c>
      <c r="H6" s="32">
        <v>30</v>
      </c>
      <c r="I6" s="32">
        <v>30</v>
      </c>
      <c r="J6" s="32">
        <v>30</v>
      </c>
      <c r="K6">
        <f>SUM(E6:J6)</f>
        <v>180</v>
      </c>
      <c r="L6" s="33">
        <v>2.850810185185185E-3</v>
      </c>
    </row>
    <row r="7" spans="1:12">
      <c r="A7" s="32">
        <v>6</v>
      </c>
      <c r="B7" t="s">
        <v>129</v>
      </c>
      <c r="C7" s="34" t="s">
        <v>29</v>
      </c>
      <c r="D7" s="2">
        <v>2.5335648148148152E-4</v>
      </c>
      <c r="E7" s="32">
        <v>30</v>
      </c>
      <c r="F7" s="32">
        <v>30</v>
      </c>
      <c r="G7" s="32">
        <v>30</v>
      </c>
      <c r="H7" s="32">
        <v>30</v>
      </c>
      <c r="I7" s="32">
        <v>30</v>
      </c>
      <c r="J7" s="32">
        <v>30</v>
      </c>
      <c r="K7">
        <f>SUM(E7:J7)</f>
        <v>180</v>
      </c>
      <c r="L7" s="2">
        <v>2.9230324074074072E-3</v>
      </c>
    </row>
    <row r="8" spans="1:12">
      <c r="A8" s="32">
        <v>7</v>
      </c>
      <c r="B8" t="s">
        <v>18</v>
      </c>
      <c r="C8" s="34" t="s">
        <v>27</v>
      </c>
      <c r="D8" s="33">
        <v>5.0335648148148147E-4</v>
      </c>
      <c r="E8" s="32">
        <v>20</v>
      </c>
      <c r="F8" s="32">
        <v>30</v>
      </c>
      <c r="G8" s="32">
        <v>30</v>
      </c>
      <c r="H8" s="32">
        <v>30</v>
      </c>
      <c r="I8" s="32">
        <v>30</v>
      </c>
      <c r="J8" s="32">
        <v>30</v>
      </c>
      <c r="K8">
        <f>SUM(E8:J8)</f>
        <v>170</v>
      </c>
      <c r="L8" s="33">
        <v>3.2075231481481481E-3</v>
      </c>
    </row>
    <row r="9" spans="1:12">
      <c r="A9" s="32">
        <v>8</v>
      </c>
      <c r="B9" t="s">
        <v>138</v>
      </c>
      <c r="C9" s="34" t="s">
        <v>34</v>
      </c>
      <c r="D9" s="2">
        <v>2.716435185185185E-4</v>
      </c>
      <c r="E9" s="32">
        <v>30</v>
      </c>
      <c r="F9" s="32">
        <v>30</v>
      </c>
      <c r="G9" s="32">
        <v>30</v>
      </c>
      <c r="H9" s="32">
        <v>30</v>
      </c>
      <c r="I9" s="32">
        <v>30</v>
      </c>
      <c r="J9" s="32">
        <v>0</v>
      </c>
      <c r="K9">
        <f>SUM(E9:J9)</f>
        <v>150</v>
      </c>
      <c r="L9" s="2">
        <v>4.8611111111111112E-3</v>
      </c>
    </row>
    <row r="10" spans="1:12">
      <c r="A10" s="32">
        <v>9</v>
      </c>
      <c r="B10" t="s">
        <v>122</v>
      </c>
      <c r="C10" s="34" t="s">
        <v>64</v>
      </c>
      <c r="D10" s="33">
        <v>8.2141203703703705E-4</v>
      </c>
      <c r="E10" s="32">
        <v>30</v>
      </c>
      <c r="F10" s="32">
        <v>30</v>
      </c>
      <c r="G10" s="32">
        <v>30</v>
      </c>
      <c r="H10" s="32">
        <v>30</v>
      </c>
      <c r="I10" s="32">
        <v>30</v>
      </c>
      <c r="J10" s="32">
        <v>0</v>
      </c>
      <c r="K10">
        <f>SUM(E10:J10)</f>
        <v>150</v>
      </c>
      <c r="L10" s="33">
        <v>4.8611111111111112E-3</v>
      </c>
    </row>
    <row r="11" spans="1:12">
      <c r="A11" s="32">
        <v>10</v>
      </c>
      <c r="B11" t="s">
        <v>132</v>
      </c>
      <c r="C11" s="34" t="s">
        <v>38</v>
      </c>
      <c r="D11" s="33">
        <v>7.1666666666666667E-4</v>
      </c>
      <c r="E11" s="32">
        <v>30</v>
      </c>
      <c r="F11" s="32">
        <v>30</v>
      </c>
      <c r="G11" s="32">
        <v>30</v>
      </c>
      <c r="H11" s="32">
        <v>20</v>
      </c>
      <c r="I11" s="32">
        <v>30</v>
      </c>
      <c r="J11" s="32">
        <v>0</v>
      </c>
      <c r="K11">
        <f>SUM(E11:J11)</f>
        <v>140</v>
      </c>
      <c r="L11" s="33">
        <v>4.8611111111111112E-3</v>
      </c>
    </row>
    <row r="12" spans="1:12">
      <c r="A12" s="32">
        <v>11</v>
      </c>
      <c r="B12" t="s">
        <v>136</v>
      </c>
      <c r="C12" s="34" t="s">
        <v>53</v>
      </c>
      <c r="D12" s="33">
        <v>2.0347222222222221E-4</v>
      </c>
      <c r="E12" s="32">
        <v>30</v>
      </c>
      <c r="F12" s="32">
        <v>30</v>
      </c>
      <c r="G12" s="32">
        <v>30</v>
      </c>
      <c r="H12" s="32">
        <v>30</v>
      </c>
      <c r="I12" s="32">
        <v>0</v>
      </c>
      <c r="J12" s="32">
        <v>0</v>
      </c>
      <c r="K12">
        <f>SUM(E12:J12)</f>
        <v>120</v>
      </c>
      <c r="L12" s="33">
        <v>4.8611111111111112E-3</v>
      </c>
    </row>
    <row r="13" spans="1:12">
      <c r="A13" s="32">
        <v>12</v>
      </c>
      <c r="B13" t="s">
        <v>138</v>
      </c>
      <c r="C13" s="34" t="s">
        <v>26</v>
      </c>
      <c r="D13" s="33">
        <v>2.6643518518518515E-4</v>
      </c>
      <c r="E13" s="32">
        <v>30</v>
      </c>
      <c r="F13" s="32">
        <v>30</v>
      </c>
      <c r="G13" s="32">
        <v>30</v>
      </c>
      <c r="H13" s="32">
        <v>30</v>
      </c>
      <c r="I13" s="32">
        <v>0</v>
      </c>
      <c r="J13" s="32">
        <v>0</v>
      </c>
      <c r="K13">
        <f>SUM(E13:J13)</f>
        <v>120</v>
      </c>
      <c r="L13" s="33">
        <v>4.8611111111111112E-3</v>
      </c>
    </row>
    <row r="14" spans="1:12">
      <c r="A14" s="32">
        <v>13</v>
      </c>
      <c r="B14" t="s">
        <v>82</v>
      </c>
      <c r="C14" s="34" t="s">
        <v>106</v>
      </c>
      <c r="D14" s="33">
        <v>3.5474537037037034E-4</v>
      </c>
      <c r="E14" s="32">
        <v>30</v>
      </c>
      <c r="F14" s="32">
        <v>30</v>
      </c>
      <c r="G14" s="32">
        <v>30</v>
      </c>
      <c r="H14" s="32">
        <v>30</v>
      </c>
      <c r="I14" s="32">
        <v>0</v>
      </c>
      <c r="J14" s="32">
        <v>0</v>
      </c>
      <c r="K14">
        <f>SUM(E14:J14)</f>
        <v>120</v>
      </c>
      <c r="L14" s="33">
        <v>4.8611111111111112E-3</v>
      </c>
    </row>
    <row r="15" spans="1:12">
      <c r="A15" s="32">
        <v>14</v>
      </c>
      <c r="B15" t="s">
        <v>122</v>
      </c>
      <c r="C15" s="34" t="s">
        <v>61</v>
      </c>
      <c r="D15" s="33">
        <v>1.0972222222222223E-3</v>
      </c>
      <c r="E15" s="32">
        <v>30</v>
      </c>
      <c r="F15" s="32">
        <v>20</v>
      </c>
      <c r="G15" s="32">
        <v>30</v>
      </c>
      <c r="H15" s="32">
        <v>30</v>
      </c>
      <c r="I15" s="32">
        <v>0</v>
      </c>
      <c r="J15" s="32">
        <v>0</v>
      </c>
      <c r="K15">
        <f>SUM(E15:J15)</f>
        <v>110</v>
      </c>
      <c r="L15" s="33">
        <v>4.8611111111111112E-3</v>
      </c>
    </row>
    <row r="16" spans="1:12">
      <c r="A16" s="32">
        <v>15</v>
      </c>
      <c r="B16" t="s">
        <v>126</v>
      </c>
      <c r="C16" s="34" t="s">
        <v>70</v>
      </c>
      <c r="D16" s="33">
        <v>2.3263888888888889E-4</v>
      </c>
      <c r="E16" s="32">
        <v>10</v>
      </c>
      <c r="F16" s="32">
        <v>30</v>
      </c>
      <c r="G16" s="32">
        <v>20</v>
      </c>
      <c r="H16" s="32">
        <v>30</v>
      </c>
      <c r="I16" s="32">
        <v>0</v>
      </c>
      <c r="J16" s="32">
        <v>0</v>
      </c>
      <c r="K16">
        <f>SUM(E16:J16)</f>
        <v>90</v>
      </c>
      <c r="L16" s="33">
        <v>4.8611111111111112E-3</v>
      </c>
    </row>
    <row r="17" spans="1:12">
      <c r="A17" s="32">
        <v>16</v>
      </c>
      <c r="B17" t="s">
        <v>134</v>
      </c>
      <c r="C17" s="34" t="s">
        <v>13</v>
      </c>
      <c r="D17" s="33">
        <v>1.8297453703703705E-3</v>
      </c>
      <c r="E17" s="32">
        <v>30</v>
      </c>
      <c r="F17" s="32">
        <v>30</v>
      </c>
      <c r="G17" s="32">
        <v>0</v>
      </c>
      <c r="H17" s="32">
        <v>0</v>
      </c>
      <c r="I17" s="32">
        <v>0</v>
      </c>
      <c r="J17" s="32">
        <v>0</v>
      </c>
      <c r="K17">
        <f>SUM(E17:J17)</f>
        <v>60</v>
      </c>
      <c r="L17" s="33">
        <v>4.8611111111111112E-3</v>
      </c>
    </row>
    <row r="18" spans="1:12">
      <c r="A18" s="32">
        <v>17</v>
      </c>
      <c r="B18" t="s">
        <v>140</v>
      </c>
      <c r="C18" s="34" t="s">
        <v>46</v>
      </c>
      <c r="D18" s="2">
        <v>9.3287037037037028E-5</v>
      </c>
      <c r="E18" s="32">
        <v>30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>
        <f>SUM(E18:J18)</f>
        <v>30</v>
      </c>
      <c r="L18" s="2">
        <v>4.8611111111111112E-3</v>
      </c>
    </row>
    <row r="19" spans="1:12">
      <c r="A19" s="32">
        <v>18</v>
      </c>
      <c r="B19" t="s">
        <v>82</v>
      </c>
      <c r="C19" s="34" t="s">
        <v>77</v>
      </c>
      <c r="D19" s="33">
        <v>2.5092592592592593E-4</v>
      </c>
      <c r="E19" s="32">
        <v>30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>
        <f>SUM(E19:J19)</f>
        <v>30</v>
      </c>
      <c r="L19" s="33">
        <v>4.8611111111111112E-3</v>
      </c>
    </row>
    <row r="20" spans="1:12">
      <c r="A20" s="32">
        <v>19</v>
      </c>
      <c r="B20" t="s">
        <v>8</v>
      </c>
      <c r="C20" s="34" t="s">
        <v>9</v>
      </c>
      <c r="D20" s="33">
        <v>3.0879629629629627E-4</v>
      </c>
      <c r="E20" s="32">
        <v>30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>
        <f>SUM(E20:J20)</f>
        <v>30</v>
      </c>
      <c r="L20" s="33">
        <v>4.8611111111111112E-3</v>
      </c>
    </row>
    <row r="21" spans="1:12">
      <c r="A21" s="32">
        <v>20</v>
      </c>
      <c r="B21" t="s">
        <v>129</v>
      </c>
      <c r="C21" s="34" t="s">
        <v>37</v>
      </c>
      <c r="D21" s="33">
        <v>7.2037037037037046E-4</v>
      </c>
      <c r="E21" s="32">
        <v>30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>
        <f>SUM(E21:J21)</f>
        <v>30</v>
      </c>
      <c r="L21" s="33">
        <v>4.8611111111111112E-3</v>
      </c>
    </row>
    <row r="22" spans="1:12">
      <c r="A22" s="32">
        <v>21</v>
      </c>
      <c r="B22" t="s">
        <v>123</v>
      </c>
      <c r="C22" s="34" t="s">
        <v>102</v>
      </c>
      <c r="D22" s="33">
        <v>6.9317129629629633E-4</v>
      </c>
      <c r="E22" s="32">
        <v>20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>
        <f>SUM(E22:J22)</f>
        <v>20</v>
      </c>
      <c r="L22" s="33">
        <v>4.8611111111111112E-3</v>
      </c>
    </row>
    <row r="23" spans="1:12">
      <c r="A23" s="32">
        <v>22</v>
      </c>
      <c r="B23" t="s">
        <v>139</v>
      </c>
      <c r="C23" s="34" t="s">
        <v>62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>
        <v>0</v>
      </c>
      <c r="L23" s="33">
        <v>4.8611111111111112E-3</v>
      </c>
    </row>
    <row r="24" spans="1:12">
      <c r="K24">
        <f t="shared" ref="K24" si="0">SUM(E24:J24)</f>
        <v>0</v>
      </c>
    </row>
    <row r="26" spans="1:12">
      <c r="K26">
        <f t="shared" ref="K26:K52" si="1">SUM(E26:J26)</f>
        <v>0</v>
      </c>
    </row>
    <row r="27" spans="1:12">
      <c r="K27">
        <f t="shared" si="1"/>
        <v>0</v>
      </c>
    </row>
    <row r="28" spans="1:12">
      <c r="K28">
        <f t="shared" si="1"/>
        <v>0</v>
      </c>
    </row>
    <row r="29" spans="1:12">
      <c r="K29">
        <f t="shared" si="1"/>
        <v>0</v>
      </c>
    </row>
    <row r="30" spans="1:12">
      <c r="K30">
        <f t="shared" si="1"/>
        <v>0</v>
      </c>
    </row>
    <row r="31" spans="1:12">
      <c r="K31">
        <f t="shared" si="1"/>
        <v>0</v>
      </c>
    </row>
    <row r="32" spans="1:12">
      <c r="K32">
        <f t="shared" si="1"/>
        <v>0</v>
      </c>
    </row>
    <row r="33" spans="11:11">
      <c r="K33">
        <f t="shared" si="1"/>
        <v>0</v>
      </c>
    </row>
    <row r="34" spans="11:11">
      <c r="K34">
        <f t="shared" si="1"/>
        <v>0</v>
      </c>
    </row>
    <row r="35" spans="11:11">
      <c r="K35">
        <f t="shared" si="1"/>
        <v>0</v>
      </c>
    </row>
    <row r="36" spans="11:11">
      <c r="K36">
        <f t="shared" si="1"/>
        <v>0</v>
      </c>
    </row>
    <row r="37" spans="11:11">
      <c r="K37">
        <f t="shared" si="1"/>
        <v>0</v>
      </c>
    </row>
    <row r="38" spans="11:11">
      <c r="K38">
        <f t="shared" si="1"/>
        <v>0</v>
      </c>
    </row>
    <row r="39" spans="11:11">
      <c r="K39">
        <f t="shared" si="1"/>
        <v>0</v>
      </c>
    </row>
    <row r="40" spans="11:11">
      <c r="K40">
        <f t="shared" si="1"/>
        <v>0</v>
      </c>
    </row>
    <row r="41" spans="11:11">
      <c r="K41">
        <f t="shared" si="1"/>
        <v>0</v>
      </c>
    </row>
    <row r="42" spans="11:11">
      <c r="K42">
        <f t="shared" si="1"/>
        <v>0</v>
      </c>
    </row>
    <row r="43" spans="11:11">
      <c r="K43">
        <f t="shared" si="1"/>
        <v>0</v>
      </c>
    </row>
    <row r="44" spans="11:11">
      <c r="K44">
        <f t="shared" si="1"/>
        <v>0</v>
      </c>
    </row>
    <row r="45" spans="11:11">
      <c r="K45">
        <f t="shared" si="1"/>
        <v>0</v>
      </c>
    </row>
    <row r="46" spans="11:11">
      <c r="K46">
        <f t="shared" si="1"/>
        <v>0</v>
      </c>
    </row>
    <row r="47" spans="11:11">
      <c r="K47">
        <f t="shared" si="1"/>
        <v>0</v>
      </c>
    </row>
    <row r="48" spans="11:11">
      <c r="K48">
        <f t="shared" si="1"/>
        <v>0</v>
      </c>
    </row>
    <row r="49" spans="11:11">
      <c r="K49">
        <f t="shared" si="1"/>
        <v>0</v>
      </c>
    </row>
    <row r="50" spans="11:11">
      <c r="K50">
        <f t="shared" si="1"/>
        <v>0</v>
      </c>
    </row>
    <row r="51" spans="11:11">
      <c r="K51">
        <f t="shared" si="1"/>
        <v>0</v>
      </c>
    </row>
    <row r="52" spans="11:11">
      <c r="K52">
        <f t="shared" si="1"/>
        <v>0</v>
      </c>
    </row>
  </sheetData>
  <sortState xmlns:xlrd2="http://schemas.microsoft.com/office/spreadsheetml/2017/richdata2" ref="B2:L23">
    <sortCondition descending="1" ref="K2:K23"/>
    <sortCondition ref="L2:L23"/>
    <sortCondition ref="D2:D23"/>
  </sortState>
  <phoneticPr fontId="18" type="noConversion"/>
  <printOptions gridLines="1"/>
  <pageMargins left="0.25" right="0.25" top="0.75" bottom="0.75" header="0.3" footer="0.3"/>
  <pageSetup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lyloeast</dc:creator>
  <cp:keywords/>
  <dc:description/>
  <cp:lastModifiedBy>National Cattledog Association</cp:lastModifiedBy>
  <cp:revision/>
  <dcterms:created xsi:type="dcterms:W3CDTF">2016-11-20T01:15:22Z</dcterms:created>
  <dcterms:modified xsi:type="dcterms:W3CDTF">2022-09-08T12:58:26Z</dcterms:modified>
  <cp:category/>
  <cp:contentStatus/>
</cp:coreProperties>
</file>